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Náhradní zdroj NZ\ZD Náhradní zdroj NZ\221122 ZD NZ\"/>
    </mc:Choice>
  </mc:AlternateContent>
  <bookViews>
    <workbookView xWindow="0" yWindow="0" windowWidth="28800" windowHeight="13212" activeTab="5"/>
  </bookViews>
  <sheets>
    <sheet name="Souhrn nákladů za stavbu" sheetId="15" r:id="rId1"/>
    <sheet name="1.Demontáž technologie TS1" sheetId="12" r:id="rId2"/>
    <sheet name="2-Úprava TS1-technilogie_M+P " sheetId="5" r:id="rId3"/>
    <sheet name="3-Uzemnění, elektroinstalac_M+P" sheetId="6" r:id="rId4"/>
    <sheet name="4-Dodávky technologie" sheetId="11" r:id="rId5"/>
    <sheet name="5-Doplňkový materiál" sheetId="10" r:id="rId6"/>
  </sheets>
  <definedNames>
    <definedName name="_xlnm.Print_Area" localSheetId="1">'1.Demontáž technologie TS1'!$A$1:$I$17</definedName>
    <definedName name="_xlnm.Print_Area" localSheetId="2">'2-Úprava TS1-technilogie_M+P '!$A$1:$I$64</definedName>
    <definedName name="_xlnm.Print_Area" localSheetId="3">'3-Uzemnění, elektroinstalac_M+P'!$A$1:$I$35</definedName>
    <definedName name="_xlnm.Print_Area" localSheetId="4">'4-Dodávky technologie'!$A$1:$I$22</definedName>
    <definedName name="_xlnm.Print_Area" localSheetId="5">'5-Doplňkový materiál'!$A$1:$I$23</definedName>
    <definedName name="_xlnm.Print_Area" localSheetId="0">'Souhrn nákladů za stavbu'!$A$1:$I$25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5" l="1"/>
  <c r="I10" i="15"/>
  <c r="I12" i="15" s="1"/>
  <c r="I3" i="12" l="1"/>
  <c r="I3" i="5"/>
  <c r="I45" i="5"/>
  <c r="I3" i="10"/>
  <c r="I3" i="11"/>
  <c r="I3" i="6"/>
  <c r="I46" i="5"/>
  <c r="I4" i="10"/>
  <c r="I4" i="11"/>
  <c r="I4" i="6"/>
  <c r="I4" i="5"/>
  <c r="I4" i="12"/>
  <c r="F34" i="6" l="1"/>
  <c r="H34" i="6"/>
  <c r="E47" i="5"/>
  <c r="F9" i="5"/>
  <c r="F10" i="5"/>
  <c r="F11" i="5"/>
  <c r="F12" i="5"/>
  <c r="F13" i="5"/>
  <c r="I34" i="6" l="1"/>
  <c r="H16" i="12" l="1"/>
  <c r="I16" i="12" s="1"/>
  <c r="F19" i="11"/>
  <c r="I19" i="11" s="1"/>
  <c r="F18" i="11"/>
  <c r="I18" i="11" s="1"/>
  <c r="F17" i="11" l="1"/>
  <c r="I17" i="11" s="1"/>
  <c r="H63" i="5" l="1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H12" i="5"/>
  <c r="H11" i="5"/>
  <c r="H10" i="5"/>
  <c r="H9" i="5"/>
  <c r="I34" i="5" l="1"/>
  <c r="I32" i="5"/>
  <c r="I38" i="5"/>
  <c r="I61" i="5"/>
  <c r="I59" i="5"/>
  <c r="I57" i="5"/>
  <c r="I22" i="5"/>
  <c r="I15" i="5"/>
  <c r="I17" i="5"/>
  <c r="I19" i="5"/>
  <c r="I21" i="5"/>
  <c r="I25" i="5"/>
  <c r="I29" i="5"/>
  <c r="I33" i="5"/>
  <c r="I35" i="5"/>
  <c r="I37" i="5"/>
  <c r="I58" i="5"/>
  <c r="I60" i="5"/>
  <c r="I30" i="5"/>
  <c r="I10" i="5"/>
  <c r="I12" i="5"/>
  <c r="I18" i="5"/>
  <c r="I56" i="5"/>
  <c r="I53" i="5"/>
  <c r="I14" i="5"/>
  <c r="I16" i="5"/>
  <c r="I55" i="5"/>
  <c r="I51" i="5"/>
  <c r="I20" i="5"/>
  <c r="I31" i="5"/>
  <c r="I40" i="5"/>
  <c r="I36" i="5"/>
  <c r="I27" i="5"/>
  <c r="I23" i="5"/>
  <c r="I11" i="5"/>
  <c r="I13" i="5"/>
  <c r="I24" i="5"/>
  <c r="I26" i="5"/>
  <c r="I28" i="5"/>
  <c r="I39" i="5"/>
  <c r="I41" i="5"/>
  <c r="I52" i="5"/>
  <c r="I54" i="5"/>
  <c r="I63" i="5"/>
  <c r="I62" i="5"/>
  <c r="I9" i="5"/>
  <c r="F64" i="5" l="1"/>
  <c r="H64" i="5"/>
  <c r="I64" i="5"/>
  <c r="E15" i="15" s="1"/>
  <c r="I23" i="15" l="1"/>
  <c r="I22" i="15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5" i="12"/>
  <c r="H14" i="12"/>
  <c r="H13" i="12"/>
  <c r="H12" i="12"/>
  <c r="H11" i="12"/>
  <c r="H10" i="12"/>
  <c r="H9" i="12"/>
  <c r="H22" i="11"/>
  <c r="F16" i="11"/>
  <c r="I16" i="11" s="1"/>
  <c r="F15" i="11"/>
  <c r="I15" i="11" s="1"/>
  <c r="F14" i="11"/>
  <c r="I14" i="11" s="1"/>
  <c r="F13" i="11"/>
  <c r="I13" i="11" s="1"/>
  <c r="F12" i="11"/>
  <c r="I12" i="11" s="1"/>
  <c r="F11" i="11"/>
  <c r="I11" i="11" s="1"/>
  <c r="F10" i="11"/>
  <c r="F9" i="11"/>
  <c r="I9" i="11" s="1"/>
  <c r="F22" i="10"/>
  <c r="F21" i="10"/>
  <c r="I21" i="10" s="1"/>
  <c r="F20" i="10"/>
  <c r="I20" i="10" s="1"/>
  <c r="F19" i="10"/>
  <c r="I19" i="10" s="1"/>
  <c r="F18" i="10"/>
  <c r="F17" i="10"/>
  <c r="F16" i="10"/>
  <c r="F15" i="10"/>
  <c r="F14" i="10"/>
  <c r="F13" i="10"/>
  <c r="I13" i="10" s="1"/>
  <c r="F12" i="10"/>
  <c r="F11" i="10"/>
  <c r="I11" i="10" s="1"/>
  <c r="F10" i="10"/>
  <c r="I10" i="10" s="1"/>
  <c r="F9" i="10"/>
  <c r="H19" i="6"/>
  <c r="F19" i="6"/>
  <c r="F18" i="6"/>
  <c r="H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F11" i="6"/>
  <c r="H10" i="6"/>
  <c r="F10" i="6"/>
  <c r="H9" i="6"/>
  <c r="F9" i="6"/>
  <c r="I24" i="15" l="1"/>
  <c r="I32" i="6"/>
  <c r="I31" i="6"/>
  <c r="I30" i="6"/>
  <c r="I24" i="6"/>
  <c r="I20" i="6"/>
  <c r="I21" i="6"/>
  <c r="I23" i="6"/>
  <c r="I25" i="6"/>
  <c r="I27" i="6"/>
  <c r="I29" i="6"/>
  <c r="I28" i="6"/>
  <c r="I22" i="6"/>
  <c r="I33" i="6"/>
  <c r="I26" i="6"/>
  <c r="I9" i="12"/>
  <c r="I13" i="12"/>
  <c r="I10" i="12"/>
  <c r="I14" i="12"/>
  <c r="I12" i="12"/>
  <c r="I15" i="12"/>
  <c r="I11" i="12"/>
  <c r="F22" i="11"/>
  <c r="I10" i="11"/>
  <c r="I22" i="11" s="1"/>
  <c r="I18" i="10"/>
  <c r="I16" i="10"/>
  <c r="I15" i="10"/>
  <c r="I12" i="10"/>
  <c r="I14" i="10"/>
  <c r="I17" i="10"/>
  <c r="I22" i="10"/>
  <c r="I9" i="10"/>
  <c r="I13" i="6"/>
  <c r="I19" i="6"/>
  <c r="I18" i="6"/>
  <c r="I10" i="6"/>
  <c r="I9" i="6"/>
  <c r="I14" i="6"/>
  <c r="I17" i="6"/>
  <c r="I12" i="6"/>
  <c r="I15" i="6"/>
  <c r="I11" i="6"/>
  <c r="I16" i="6"/>
  <c r="E17" i="15" l="1"/>
  <c r="F17" i="12"/>
  <c r="I17" i="12"/>
  <c r="H17" i="12"/>
  <c r="H23" i="10"/>
  <c r="F23" i="10"/>
  <c r="I23" i="10"/>
  <c r="I15" i="15"/>
  <c r="I35" i="6"/>
  <c r="H35" i="6"/>
  <c r="F35" i="6"/>
  <c r="E18" i="15" l="1"/>
  <c r="I18" i="15" s="1"/>
  <c r="I17" i="15"/>
  <c r="E16" i="15"/>
  <c r="I16" i="15" s="1"/>
  <c r="E14" i="15"/>
  <c r="I14" i="15" l="1"/>
  <c r="I19" i="15" s="1"/>
  <c r="I25" i="15" s="1"/>
</calcChain>
</file>

<file path=xl/sharedStrings.xml><?xml version="1.0" encoding="utf-8"?>
<sst xmlns="http://schemas.openxmlformats.org/spreadsheetml/2006/main" count="429" uniqueCount="173">
  <si>
    <t>P.č.</t>
  </si>
  <si>
    <t>Popis</t>
  </si>
  <si>
    <t>Počet</t>
  </si>
  <si>
    <t>M.J.</t>
  </si>
  <si>
    <t>Cena celkem</t>
  </si>
  <si>
    <t>m</t>
  </si>
  <si>
    <t>sada</t>
  </si>
  <si>
    <t>ks</t>
  </si>
  <si>
    <t>Trafostanice</t>
  </si>
  <si>
    <t>Tyč zemnící se svorkou 1,5m/26mm</t>
  </si>
  <si>
    <t>Zemnící páska FeZn 30x4</t>
  </si>
  <si>
    <t>Cena za montáž</t>
  </si>
  <si>
    <t>Cena za materiál</t>
  </si>
  <si>
    <t>Materiál</t>
  </si>
  <si>
    <t>Práce</t>
  </si>
  <si>
    <t>Jednotková cena</t>
  </si>
  <si>
    <t>Kabel 22-AXEKVCEY 120mm2</t>
  </si>
  <si>
    <t>Svorka SJ02 k hloubkovému zemniči</t>
  </si>
  <si>
    <t>Svorka odbočná SR02 pro pásku FeZn 30/4</t>
  </si>
  <si>
    <t>Svorka pro pas a lano SR03</t>
  </si>
  <si>
    <t>Smršťovací trubice zelenožlutá barva 32/12 pro pas</t>
  </si>
  <si>
    <t>Štítek označovací na uzemňovací přívod</t>
  </si>
  <si>
    <t>Gumoasfalt suspenze SA IV k izolačnímu nátěru uzemnění a spojů</t>
  </si>
  <si>
    <t>kg</t>
  </si>
  <si>
    <t>Doplňkový materiál</t>
  </si>
  <si>
    <t>Výstražná tabulka NB.3.01.03 "Vysoké napětí životu nebezpečno"</t>
  </si>
  <si>
    <t>Výstražná tabulka NB.3.01.21 "Pozor - pod napětím"</t>
  </si>
  <si>
    <t>Výstražná tabulka NB.3.01.31 "Pozor - zpětný proud"</t>
  </si>
  <si>
    <t>Výstražná tabulka NB.3.01.37 "Pozor - uzemněno"</t>
  </si>
  <si>
    <t>Výstražná tabulka NB.3.19.31 "Pozor na zařízení se pracuje"</t>
  </si>
  <si>
    <t>Výstražná tabulka NB.2.39.03 "Jen zde pracuj"</t>
  </si>
  <si>
    <t>Výstražná tabulka NB.1.41.03 "Nezapínej - na zařízení se pracuje"</t>
  </si>
  <si>
    <t>Plakát "První pomoc při úrazech elektřinou"</t>
  </si>
  <si>
    <t>Jednopólové schéma zařízení - zafóliované, nástěnné provedení</t>
  </si>
  <si>
    <t>Důležitá telefonní čísla, Hasičských sborů, Policie, Záchranné služby, aj.</t>
  </si>
  <si>
    <t>Dodávky</t>
  </si>
  <si>
    <t>hod</t>
  </si>
  <si>
    <t>Celkem</t>
  </si>
  <si>
    <t>celek</t>
  </si>
  <si>
    <t>Kabel 22-AXEKVCEY 70mm2</t>
  </si>
  <si>
    <t>Příchytka kabelová KHF33-43</t>
  </si>
  <si>
    <t>Příchytka kabelová KHF/3 24-37</t>
  </si>
  <si>
    <t>l</t>
  </si>
  <si>
    <t>Benzin 90/150 technický</t>
  </si>
  <si>
    <t>Materiál mimo čísel ECR dle samostat.soupisu</t>
  </si>
  <si>
    <t>Tabulka plastová " ROZVODNA VN/NN "</t>
  </si>
  <si>
    <t>Tabulka trojdílná smaltová " VYSOKÉ NAPĚTÍ ŽIVOTU NEBEZPEČNO…..</t>
  </si>
  <si>
    <t>Stavba:</t>
  </si>
  <si>
    <t>Investor:</t>
  </si>
  <si>
    <t>Část:</t>
  </si>
  <si>
    <t>PS/SO:</t>
  </si>
  <si>
    <t>Strana 1/1</t>
  </si>
  <si>
    <t>Strana:</t>
  </si>
  <si>
    <t>Vytvořeno:</t>
  </si>
  <si>
    <t>Vypracoval:</t>
  </si>
  <si>
    <t>list:</t>
  </si>
  <si>
    <t>1. Projektová a inženýrská činnost</t>
  </si>
  <si>
    <t>2. stavební ojekty (celky, úseky)</t>
  </si>
  <si>
    <t>3. ostatní náklady</t>
  </si>
  <si>
    <t>Vytýčení stávajících podzemních zařízení</t>
  </si>
  <si>
    <t>Geodetické práce</t>
  </si>
  <si>
    <t>Rekapitulace - souhrn nákladů stavby</t>
  </si>
  <si>
    <t>Výchozí revize</t>
  </si>
  <si>
    <t>Kabelové oko KUL 240/12</t>
  </si>
  <si>
    <t>Manipulace vedení - E.ON</t>
  </si>
  <si>
    <t>Náklady stavby celkem bez DPH</t>
  </si>
  <si>
    <t xml:space="preserve"> </t>
  </si>
  <si>
    <t>sady</t>
  </si>
  <si>
    <t>9.</t>
  </si>
  <si>
    <t>Montáž rozvaděčů RH1 a RH2, 12+12 polí</t>
  </si>
  <si>
    <t>Montáž olejového transformátoru 1000 kVA</t>
  </si>
  <si>
    <t xml:space="preserve">m </t>
  </si>
  <si>
    <t>Pásek upínací 7,5x450</t>
  </si>
  <si>
    <t>Smšťovací trubice , černá</t>
  </si>
  <si>
    <t>Náhradní pojistka VN 50A</t>
  </si>
  <si>
    <t>Tabulka plastová " TRANSFORMÁTOR 22/0,4kV 1000kVA "</t>
  </si>
  <si>
    <t>Dílčí rozpočet - zemní práce + mechanizace</t>
  </si>
  <si>
    <t>Dílčí rozpočet - materiál + práce</t>
  </si>
  <si>
    <t>Dílčí rozpočet - dodávky technologie</t>
  </si>
  <si>
    <t>Dílčí rozpočet - doplňkový materiál</t>
  </si>
  <si>
    <t>Kabel CYKY-J 5 x 1,5</t>
  </si>
  <si>
    <t>Nosná kovová  konstrukce svítidel, váha do 100 kg</t>
  </si>
  <si>
    <t>Vypínač VDT č. 6</t>
  </si>
  <si>
    <t>Trubka instalační pr. 16</t>
  </si>
  <si>
    <t>Kabel CYKY-J 3 x 1,5</t>
  </si>
  <si>
    <t>Stavební výpomoc, prostupy stěnami 4 x 0,4 m</t>
  </si>
  <si>
    <t>Příchytka trubky instalační pr. 16 mm + hmoždínka + vrut</t>
  </si>
  <si>
    <t>ENERGPRO s.r.o.</t>
  </si>
  <si>
    <t>Na Výhoně 475, 664 52 Sokolnice</t>
  </si>
  <si>
    <t>Rekonstrukce trafostanice a náhradního zdroje DA</t>
  </si>
  <si>
    <t>Nemocnice Vyškov, příspěvková organizace</t>
  </si>
  <si>
    <t>SO-02</t>
  </si>
  <si>
    <t>SO-02,  Rekonstrukce trafostanice</t>
  </si>
  <si>
    <t xml:space="preserve">Rozvaděč vlasní spotřeby 3x400/230 V, 63 A </t>
  </si>
  <si>
    <t>Dodávky technologie pro trafostanici TS1</t>
  </si>
  <si>
    <t>Uzemnění  a,elektroinstalace trafostanice  TS  M+P</t>
  </si>
  <si>
    <t>Uzemnění  a elektroinstalace trafostanice  TS</t>
  </si>
  <si>
    <t>Úprava TS- montáž technologie,  M+P</t>
  </si>
  <si>
    <t>Demontáž původních olejových transformátorů 630 kVA</t>
  </si>
  <si>
    <t>Strana 1/2</t>
  </si>
  <si>
    <t>Strana 2/2</t>
  </si>
  <si>
    <t>Trafostanice TS1</t>
  </si>
  <si>
    <t>Rozvaděč RC1, chráněný 418/19 kvAr,  1 pole 800x800x2000</t>
  </si>
  <si>
    <t>Rozvaděč RC2, chráněný 418/19 kvAr,  1 pole 800x800x2000</t>
  </si>
  <si>
    <t>Rámy pod sestavy rozvaděče RH1+RC1 a RH2+RC2</t>
  </si>
  <si>
    <t>Podpěra vedení PV44</t>
  </si>
  <si>
    <t>Kabelové oko KUL25/8</t>
  </si>
  <si>
    <t>Vodič CYA 25, žz</t>
  </si>
  <si>
    <t>Rozvaděč RHN pro náhradní přepojení rozvaděčů RH1 a RH2</t>
  </si>
  <si>
    <t>Průmyslové přisazené svítidlo LED 1,4FT PC 6400/840 IP 66</t>
  </si>
  <si>
    <t>Průmyslové přisazené svítidlo LED 1,4FT PC 6400/840 IP 66 záloha M1H</t>
  </si>
  <si>
    <t xml:space="preserve">Zdroj LED,  E 27, 8,5 W, 240 V, </t>
  </si>
  <si>
    <t xml:space="preserve">Průmyslové svítidlo přisazené  E27, 1 x 100 W </t>
  </si>
  <si>
    <t>Kabel CYKY-J 3 x 2,5</t>
  </si>
  <si>
    <t>Montáž rozvaděče vlastní spotřeby RVS</t>
  </si>
  <si>
    <t xml:space="preserve">Montáž propojovacího mostu </t>
  </si>
  <si>
    <t>Kabel NSGAFOU-1x240, 1,8/ kV</t>
  </si>
  <si>
    <t>Přípojovací adaptér VN-konektor vývodu na trafo 22 kV/250 A (1 x 70)</t>
  </si>
  <si>
    <t>(Stíněný T adaptér -konektor VN 22 kV/630 A ( 1x120)</t>
  </si>
  <si>
    <t>Vodič CYA 120 zž</t>
  </si>
  <si>
    <t>Kabelové oko KUL 120/12</t>
  </si>
  <si>
    <t>Ekologická likvidace demontovaného materiálu  cca 2200 kg</t>
  </si>
  <si>
    <t>Kabelový rošt RZ 500x60x3000</t>
  </si>
  <si>
    <t>Úprava TS-  montáž technologie</t>
  </si>
  <si>
    <t>Demontáž stávajících rozvaděčů NN RH1 v trafostanici TS1 12 polí</t>
  </si>
  <si>
    <t>Demontáž stávajících rozvaděčů NN RH2 v trafostanici TS1 12 polí</t>
  </si>
  <si>
    <t>Demontáž technologie TS1</t>
  </si>
  <si>
    <t>Kabel AYKY 3x240+120</t>
  </si>
  <si>
    <t>Kabel AYKY 3x150+70</t>
  </si>
  <si>
    <t>Kabel AYKY 3x70+35</t>
  </si>
  <si>
    <t>Kabelová spojka hybridní SVCZ-S4 4x95-150</t>
  </si>
  <si>
    <t>Kabel CYKY-J 5x4, obchodní měření</t>
  </si>
  <si>
    <t>Kabel CYKY-J 5x2,5, obchodní měření</t>
  </si>
  <si>
    <t>Kabek JYTY-J 7x1</t>
  </si>
  <si>
    <t>Kabelová spojka hybridní SVCZ-S4 -2 4x50-95</t>
  </si>
  <si>
    <t>Kabelová spojka hybridní SVCZ-S4 - 41 4x185-240</t>
  </si>
  <si>
    <t>Označení a odpojení vývodových kabelů od RH1, přípojení k RHP</t>
  </si>
  <si>
    <t>Označení a odpojení vývodových kabelů od RH2, přípojení k RHP</t>
  </si>
  <si>
    <t>Pásovina AL100/10, přízpůsobení provizorního připojení nových traf</t>
  </si>
  <si>
    <t>Montáž rozvaděče VN, sestava  2TS+1M2+1K</t>
  </si>
  <si>
    <t>Úprav mezistěn kobek č.3 a č.4 kobkové rozvodny Vn ve 2NP, prostup</t>
  </si>
  <si>
    <t>Demontáž původního rozvaděče obchodního měření</t>
  </si>
  <si>
    <t>Demontáž původního rozvaděče vlastní spotřeby</t>
  </si>
  <si>
    <t>Dřevěná zábrana stupu do trafokomory 3000 x 148x20, červenobílá</t>
  </si>
  <si>
    <t>Držák zábrany FeZn</t>
  </si>
  <si>
    <t>Trubka instalační  VRM 40, 3M</t>
  </si>
  <si>
    <t>Příchytka instalační CL40</t>
  </si>
  <si>
    <t>Trubka ohebná monoflex pr. 40</t>
  </si>
  <si>
    <t>Vodič CYA 25 zž</t>
  </si>
  <si>
    <t>Kabelové oko KUL 25/8</t>
  </si>
  <si>
    <t>Dielektrický koberec š. 1,3m</t>
  </si>
  <si>
    <t>bm</t>
  </si>
  <si>
    <t>Jednožilová celoplastová kabelová koncovka VN 1 x 70mm(3ks)</t>
  </si>
  <si>
    <t>Betonový žlab TK2 100x23x19,5cm, křížení kabelů v kabelovém kanálu</t>
  </si>
  <si>
    <t>Konstrukční nosník profil"C" TCP 41x62x2 , 3M</t>
  </si>
  <si>
    <t>Žlab 200 x 50, 2m</t>
  </si>
  <si>
    <t>Žlab 50 x 50, 2m</t>
  </si>
  <si>
    <t>Spojka SZM 1</t>
  </si>
  <si>
    <t>Nosník NZM 50</t>
  </si>
  <si>
    <t>Nosník NZMU 200</t>
  </si>
  <si>
    <t>Drobný montážní a spojovací materiál</t>
  </si>
  <si>
    <t>Rozvaděč RVN1 22 kV, ocelový, zapouzdřený  s plynem  SF6 v sestavě  2TS+1M2+1K</t>
  </si>
  <si>
    <t>Petr Pospíšil</t>
  </si>
  <si>
    <t>Rozvaděč NN,  RH1 , 1x 1500 A, 10+2 mezipole 800 x 800 x2000 mm, výzbroj dle PD a dle přílohy č.1 ( soupis komponentů rozvaděčů NN)</t>
  </si>
  <si>
    <t>Rozvaděč NN,  RH2,  1 x 1500 A,  10+2 mezipole 800 x 800 x2000 mm, výzbroj dle PD  a dle přílohy č.1 ( soupis komponentů rozvaděčů NN)</t>
  </si>
  <si>
    <t>Propojovací most, 1500 A,  l=3250 mm, výzbroj  dle přílohy č.1</t>
  </si>
  <si>
    <t>Dokumentace skutečného provedení</t>
  </si>
  <si>
    <t>Úplná specifikace technologie rozvoden NN a VN je uvedena ve výkresové části  a  v technické zprávě PD objektu SO 02.</t>
  </si>
  <si>
    <t>Olejový transformátor 22/0,4kV, 1000kVA, Po/Pk = 770/10500 W Uk=6%</t>
  </si>
  <si>
    <t>Rozvaděč USM pro nepřímé měření z hladiny VN, provedení EG.D</t>
  </si>
  <si>
    <t>Inženýrská činnost</t>
  </si>
  <si>
    <t>TK</t>
  </si>
  <si>
    <t>Poznámka: Součástí ceny je i doprava na místo určení a potřebná mechanizace pro osazení a montáž do projektovaného umístění.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</si>
</sst>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E26B0A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>
      <alignment horizontal="left"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1">
    <xf numFmtId="0" fontId="0" fillId="0" borderId="0" xfId="0"/>
    <xf numFmtId="44" fontId="0" fillId="0" borderId="0" xfId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44" fontId="0" fillId="0" borderId="0" xfId="1" applyFont="1" applyAlignment="1">
      <alignment horizontal="left"/>
    </xf>
    <xf numFmtId="44" fontId="0" fillId="0" borderId="1" xfId="1" applyFont="1" applyBorder="1" applyAlignment="1">
      <alignment horizontal="center"/>
    </xf>
    <xf numFmtId="0" fontId="0" fillId="0" borderId="1" xfId="0" applyBorder="1"/>
    <xf numFmtId="0" fontId="0" fillId="0" borderId="11" xfId="0" applyBorder="1"/>
    <xf numFmtId="44" fontId="0" fillId="0" borderId="11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2" xfId="0" applyBorder="1"/>
    <xf numFmtId="44" fontId="0" fillId="0" borderId="2" xfId="1" applyFont="1" applyBorder="1" applyAlignment="1">
      <alignment horizontal="center"/>
    </xf>
    <xf numFmtId="0" fontId="0" fillId="0" borderId="17" xfId="0" applyBorder="1"/>
    <xf numFmtId="44" fontId="0" fillId="0" borderId="0" xfId="1" applyFont="1" applyAlignment="1">
      <alignment horizontal="right"/>
    </xf>
    <xf numFmtId="44" fontId="5" fillId="0" borderId="11" xfId="1" applyFont="1" applyBorder="1" applyAlignment="1">
      <alignment horizontal="center" vertical="center"/>
    </xf>
    <xf numFmtId="14" fontId="0" fillId="0" borderId="0" xfId="1" applyNumberFormat="1" applyFont="1" applyAlignment="1">
      <alignment horizontal="center"/>
    </xf>
    <xf numFmtId="44" fontId="5" fillId="0" borderId="22" xfId="1" applyFont="1" applyBorder="1" applyAlignment="1">
      <alignment horizontal="center" vertical="center"/>
    </xf>
    <xf numFmtId="44" fontId="0" fillId="0" borderId="23" xfId="1" applyFont="1" applyBorder="1" applyAlignment="1">
      <alignment horizontal="center"/>
    </xf>
    <xf numFmtId="44" fontId="0" fillId="0" borderId="27" xfId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/>
    <xf numFmtId="44" fontId="5" fillId="0" borderId="34" xfId="1" applyFont="1" applyBorder="1" applyAlignment="1">
      <alignment horizontal="center" vertical="center"/>
    </xf>
    <xf numFmtId="44" fontId="0" fillId="0" borderId="35" xfId="1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/>
    <xf numFmtId="0" fontId="4" fillId="0" borderId="16" xfId="0" applyFont="1" applyBorder="1" applyAlignment="1">
      <alignment wrapText="1"/>
    </xf>
    <xf numFmtId="0" fontId="0" fillId="0" borderId="18" xfId="0" applyBorder="1"/>
    <xf numFmtId="0" fontId="3" fillId="0" borderId="0" xfId="0" applyFont="1" applyAlignment="1"/>
    <xf numFmtId="44" fontId="0" fillId="0" borderId="38" xfId="1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37" xfId="0" applyBorder="1"/>
    <xf numFmtId="44" fontId="0" fillId="0" borderId="33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21" xfId="1" applyFont="1" applyBorder="1" applyAlignment="1">
      <alignment horizontal="center"/>
    </xf>
    <xf numFmtId="44" fontId="0" fillId="0" borderId="40" xfId="1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2" xfId="0" applyBorder="1"/>
    <xf numFmtId="44" fontId="0" fillId="0" borderId="34" xfId="1" applyFont="1" applyBorder="1" applyAlignment="1">
      <alignment horizontal="center"/>
    </xf>
    <xf numFmtId="44" fontId="0" fillId="0" borderId="22" xfId="1" applyFont="1" applyBorder="1" applyAlignment="1">
      <alignment horizontal="center"/>
    </xf>
    <xf numFmtId="44" fontId="0" fillId="0" borderId="42" xfId="1" applyFont="1" applyBorder="1" applyAlignment="1">
      <alignment horizontal="center"/>
    </xf>
    <xf numFmtId="44" fontId="4" fillId="0" borderId="43" xfId="1" applyFont="1" applyBorder="1" applyAlignment="1">
      <alignment horizontal="center"/>
    </xf>
    <xf numFmtId="44" fontId="4" fillId="0" borderId="17" xfId="1" applyFont="1" applyBorder="1" applyAlignment="1">
      <alignment horizontal="center"/>
    </xf>
    <xf numFmtId="44" fontId="4" fillId="0" borderId="36" xfId="1" applyFont="1" applyBorder="1" applyAlignment="1">
      <alignment horizontal="center"/>
    </xf>
    <xf numFmtId="44" fontId="4" fillId="0" borderId="24" xfId="1" applyFont="1" applyBorder="1" applyAlignment="1">
      <alignment horizontal="center"/>
    </xf>
    <xf numFmtId="44" fontId="4" fillId="0" borderId="4" xfId="1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5" xfId="0" applyBorder="1"/>
    <xf numFmtId="44" fontId="0" fillId="0" borderId="45" xfId="1" applyFont="1" applyBorder="1" applyAlignment="1">
      <alignment horizontal="center"/>
    </xf>
    <xf numFmtId="44" fontId="0" fillId="0" borderId="46" xfId="1" applyFont="1" applyBorder="1" applyAlignment="1">
      <alignment horizontal="center"/>
    </xf>
    <xf numFmtId="44" fontId="0" fillId="0" borderId="47" xfId="1" applyFont="1" applyBorder="1" applyAlignment="1">
      <alignment horizontal="center"/>
    </xf>
    <xf numFmtId="0" fontId="0" fillId="0" borderId="14" xfId="0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5" xfId="0" applyFont="1" applyBorder="1" applyAlignment="1">
      <alignment wrapText="1"/>
    </xf>
    <xf numFmtId="44" fontId="4" fillId="0" borderId="48" xfId="1" applyFont="1" applyBorder="1" applyAlignment="1">
      <alignment vertical="center"/>
    </xf>
    <xf numFmtId="44" fontId="4" fillId="0" borderId="6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33" xfId="0" applyFont="1" applyBorder="1" applyAlignment="1">
      <alignment wrapText="1"/>
    </xf>
    <xf numFmtId="0" fontId="0" fillId="0" borderId="35" xfId="0" applyBorder="1" applyAlignment="1">
      <alignment wrapText="1"/>
    </xf>
    <xf numFmtId="0" fontId="4" fillId="0" borderId="38" xfId="0" applyFont="1" applyBorder="1" applyAlignment="1">
      <alignment wrapText="1"/>
    </xf>
    <xf numFmtId="0" fontId="0" fillId="0" borderId="40" xfId="0" applyBorder="1" applyAlignment="1">
      <alignment horizontal="center"/>
    </xf>
    <xf numFmtId="0" fontId="0" fillId="0" borderId="27" xfId="0" applyBorder="1" applyAlignment="1">
      <alignment horizontal="center"/>
    </xf>
    <xf numFmtId="44" fontId="4" fillId="0" borderId="27" xfId="1" applyFont="1" applyBorder="1" applyAlignment="1">
      <alignment horizontal="center"/>
    </xf>
    <xf numFmtId="44" fontId="4" fillId="0" borderId="23" xfId="1" applyFont="1" applyBorder="1" applyAlignment="1">
      <alignment horizontal="center"/>
    </xf>
    <xf numFmtId="44" fontId="7" fillId="0" borderId="35" xfId="1" applyFont="1" applyBorder="1" applyAlignment="1">
      <alignment horizontal="center"/>
    </xf>
    <xf numFmtId="44" fontId="8" fillId="0" borderId="23" xfId="1" applyFont="1" applyBorder="1" applyAlignment="1">
      <alignment horizontal="center"/>
    </xf>
    <xf numFmtId="44" fontId="8" fillId="0" borderId="27" xfId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51" xfId="0" applyBorder="1" applyAlignment="1">
      <alignment wrapText="1"/>
    </xf>
    <xf numFmtId="0" fontId="3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3" borderId="6" xfId="0" applyFill="1" applyBorder="1"/>
    <xf numFmtId="0" fontId="0" fillId="3" borderId="1" xfId="0" applyFill="1" applyBorder="1"/>
    <xf numFmtId="0" fontId="6" fillId="0" borderId="30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44" fontId="0" fillId="0" borderId="52" xfId="1" applyFont="1" applyBorder="1" applyAlignment="1">
      <alignment horizontal="center"/>
    </xf>
    <xf numFmtId="44" fontId="0" fillId="0" borderId="49" xfId="1" applyFont="1" applyBorder="1" applyAlignment="1">
      <alignment horizontal="center"/>
    </xf>
    <xf numFmtId="0" fontId="0" fillId="0" borderId="29" xfId="0" applyBorder="1"/>
    <xf numFmtId="0" fontId="4" fillId="0" borderId="20" xfId="0" applyFont="1" applyBorder="1" applyAlignment="1">
      <alignment wrapText="1"/>
    </xf>
    <xf numFmtId="44" fontId="4" fillId="0" borderId="51" xfId="1" applyFont="1" applyBorder="1" applyAlignment="1">
      <alignment horizontal="center"/>
    </xf>
    <xf numFmtId="44" fontId="4" fillId="0" borderId="49" xfId="1" applyFont="1" applyBorder="1" applyAlignment="1">
      <alignment horizontal="center"/>
    </xf>
    <xf numFmtId="44" fontId="4" fillId="0" borderId="52" xfId="1" applyFont="1" applyBorder="1" applyAlignment="1">
      <alignment horizontal="center"/>
    </xf>
    <xf numFmtId="44" fontId="4" fillId="0" borderId="53" xfId="1" applyFont="1" applyBorder="1" applyAlignment="1">
      <alignment horizontal="center"/>
    </xf>
    <xf numFmtId="44" fontId="4" fillId="0" borderId="26" xfId="1" applyFont="1" applyBorder="1" applyAlignment="1">
      <alignment horizontal="center"/>
    </xf>
    <xf numFmtId="0" fontId="0" fillId="0" borderId="55" xfId="0" applyBorder="1"/>
    <xf numFmtId="0" fontId="0" fillId="0" borderId="54" xfId="0" applyBorder="1"/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/>
    <xf numFmtId="0" fontId="3" fillId="0" borderId="0" xfId="0" applyFont="1" applyAlignment="1"/>
    <xf numFmtId="0" fontId="0" fillId="0" borderId="13" xfId="0" applyBorder="1" applyAlignment="1">
      <alignment wrapText="1"/>
    </xf>
    <xf numFmtId="0" fontId="0" fillId="0" borderId="8" xfId="0" applyBorder="1"/>
    <xf numFmtId="0" fontId="0" fillId="0" borderId="39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37" xfId="0" applyBorder="1"/>
    <xf numFmtId="0" fontId="0" fillId="0" borderId="10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49" xfId="0" applyBorder="1"/>
    <xf numFmtId="0" fontId="0" fillId="0" borderId="50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44" fontId="0" fillId="0" borderId="0" xfId="1" applyFont="1" applyBorder="1" applyAlignment="1">
      <alignment horizontal="center"/>
    </xf>
    <xf numFmtId="44" fontId="0" fillId="0" borderId="0" xfId="1" applyFont="1" applyBorder="1" applyAlignment="1">
      <alignment horizontal="right"/>
    </xf>
    <xf numFmtId="0" fontId="3" fillId="0" borderId="0" xfId="0" applyFont="1" applyBorder="1" applyAlignment="1"/>
    <xf numFmtId="44" fontId="3" fillId="0" borderId="0" xfId="1" applyFont="1" applyBorder="1" applyAlignment="1">
      <alignment horizontal="left"/>
    </xf>
    <xf numFmtId="44" fontId="0" fillId="0" borderId="0" xfId="0" applyNumberFormat="1"/>
    <xf numFmtId="0" fontId="0" fillId="0" borderId="0" xfId="0" applyBorder="1" applyAlignment="1">
      <alignment wrapText="1"/>
    </xf>
    <xf numFmtId="14" fontId="0" fillId="0" borderId="0" xfId="1" applyNumberFormat="1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7" xfId="0" applyFont="1" applyBorder="1" applyAlignment="1">
      <alignment wrapText="1"/>
    </xf>
    <xf numFmtId="42" fontId="4" fillId="0" borderId="4" xfId="1" applyNumberFormat="1" applyFont="1" applyBorder="1" applyAlignment="1">
      <alignment horizontal="center"/>
    </xf>
    <xf numFmtId="44" fontId="4" fillId="0" borderId="25" xfId="1" applyFont="1" applyBorder="1" applyAlignment="1">
      <alignment horizontal="center" vertical="center"/>
    </xf>
    <xf numFmtId="44" fontId="4" fillId="0" borderId="26" xfId="1" applyFont="1" applyBorder="1" applyAlignment="1">
      <alignment horizontal="center" vertical="center"/>
    </xf>
    <xf numFmtId="44" fontId="4" fillId="0" borderId="28" xfId="1" applyFont="1" applyBorder="1" applyAlignment="1">
      <alignment horizontal="center" vertical="center"/>
    </xf>
    <xf numFmtId="44" fontId="4" fillId="0" borderId="29" xfId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4" fontId="4" fillId="0" borderId="33" xfId="1" applyFont="1" applyBorder="1" applyAlignment="1">
      <alignment horizontal="center" vertical="center"/>
    </xf>
    <xf numFmtId="44" fontId="4" fillId="0" borderId="6" xfId="1" applyFont="1" applyBorder="1" applyAlignment="1">
      <alignment horizontal="center" vertical="center"/>
    </xf>
    <xf numFmtId="44" fontId="4" fillId="0" borderId="21" xfId="1" applyFont="1" applyBorder="1" applyAlignment="1">
      <alignment horizontal="center" vertical="center"/>
    </xf>
    <xf numFmtId="44" fontId="5" fillId="0" borderId="25" xfId="1" applyFont="1" applyBorder="1" applyAlignment="1">
      <alignment horizontal="center" vertical="center"/>
    </xf>
    <xf numFmtId="44" fontId="5" fillId="0" borderId="26" xfId="1" applyFont="1" applyBorder="1" applyAlignment="1">
      <alignment horizontal="center" vertical="center"/>
    </xf>
    <xf numFmtId="0" fontId="0" fillId="0" borderId="56" xfId="0" applyBorder="1" applyAlignment="1">
      <alignment wrapText="1"/>
    </xf>
  </cellXfs>
  <cellStyles count="5">
    <cellStyle name="Měna" xfId="1" builtinId="4"/>
    <cellStyle name="Měna 2" xfId="4"/>
    <cellStyle name="Měna 3" xfId="3"/>
    <cellStyle name="Normální" xfId="0" builtinId="0"/>
    <cellStyle name="S9" xfId="2"/>
  </cellStyles>
  <dxfs count="0"/>
  <tableStyles count="0" defaultTableStyle="TableStyleMedium9" defaultPivotStyle="PivotStyleLight16"/>
  <colors>
    <mruColors>
      <color rgb="FFE26B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topLeftCell="A7" zoomScale="125" zoomScaleNormal="125" workbookViewId="0">
      <selection activeCell="B28" sqref="B28:B32"/>
    </sheetView>
  </sheetViews>
  <sheetFormatPr defaultRowHeight="14.4" x14ac:dyDescent="0.3"/>
  <cols>
    <col min="1" max="1" width="4.109375" bestFit="1" customWidth="1"/>
    <col min="2" max="2" width="63" style="2" customWidth="1"/>
    <col min="3" max="3" width="7.33203125" customWidth="1"/>
    <col min="4" max="4" width="6.88671875" customWidth="1"/>
    <col min="5" max="6" width="16.44140625" style="1" customWidth="1"/>
    <col min="7" max="7" width="16.5546875" style="1" customWidth="1"/>
    <col min="8" max="9" width="16.44140625" style="1" customWidth="1"/>
  </cols>
  <sheetData>
    <row r="2" spans="1:9" ht="18" x14ac:dyDescent="0.35">
      <c r="A2" s="27"/>
      <c r="B2" s="27" t="s">
        <v>61</v>
      </c>
      <c r="C2" t="s">
        <v>47</v>
      </c>
      <c r="E2" s="3" t="s">
        <v>89</v>
      </c>
      <c r="H2" s="13" t="s">
        <v>52</v>
      </c>
      <c r="I2" s="1" t="s">
        <v>51</v>
      </c>
    </row>
    <row r="3" spans="1:9" x14ac:dyDescent="0.3">
      <c r="C3" t="s">
        <v>48</v>
      </c>
      <c r="E3" s="3" t="s">
        <v>90</v>
      </c>
      <c r="H3" s="13" t="s">
        <v>53</v>
      </c>
      <c r="I3" s="15">
        <v>44804</v>
      </c>
    </row>
    <row r="4" spans="1:9" ht="18.75" customHeight="1" x14ac:dyDescent="0.3">
      <c r="B4" s="73" t="s">
        <v>87</v>
      </c>
      <c r="C4" t="s">
        <v>50</v>
      </c>
      <c r="E4" s="3" t="s">
        <v>92</v>
      </c>
      <c r="H4" s="13" t="s">
        <v>54</v>
      </c>
      <c r="I4" s="1" t="s">
        <v>162</v>
      </c>
    </row>
    <row r="5" spans="1:9" ht="18" x14ac:dyDescent="0.35">
      <c r="A5" s="27"/>
      <c r="B5" s="74" t="s">
        <v>88</v>
      </c>
      <c r="C5" t="s">
        <v>49</v>
      </c>
      <c r="E5" s="72" t="s">
        <v>91</v>
      </c>
      <c r="H5" s="13" t="s">
        <v>55</v>
      </c>
      <c r="I5" s="58">
        <v>0</v>
      </c>
    </row>
    <row r="6" spans="1:9" ht="15" thickBot="1" x14ac:dyDescent="0.35">
      <c r="B6" s="71"/>
      <c r="E6" s="4"/>
    </row>
    <row r="7" spans="1:9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24" t="s">
        <v>15</v>
      </c>
      <c r="F7" s="57"/>
      <c r="G7" s="57"/>
      <c r="H7" s="56"/>
      <c r="I7" s="122" t="s">
        <v>4</v>
      </c>
    </row>
    <row r="8" spans="1:9" ht="15" thickBot="1" x14ac:dyDescent="0.35">
      <c r="A8" s="128"/>
      <c r="B8" s="130"/>
      <c r="C8" s="132"/>
      <c r="D8" s="134"/>
      <c r="E8" s="125"/>
      <c r="F8" s="14"/>
      <c r="G8" s="14"/>
      <c r="H8" s="16"/>
      <c r="I8" s="123"/>
    </row>
    <row r="9" spans="1:9" ht="24" customHeight="1" x14ac:dyDescent="0.3">
      <c r="A9" s="62"/>
      <c r="B9" s="59" t="s">
        <v>56</v>
      </c>
      <c r="C9" s="31"/>
      <c r="D9" s="32"/>
      <c r="E9" s="33"/>
      <c r="F9" s="34"/>
      <c r="G9" s="34"/>
      <c r="H9" s="35"/>
      <c r="I9" s="36"/>
    </row>
    <row r="10" spans="1:9" x14ac:dyDescent="0.3">
      <c r="A10" s="63">
        <v>1</v>
      </c>
      <c r="B10" s="60" t="s">
        <v>170</v>
      </c>
      <c r="C10" s="6">
        <v>34</v>
      </c>
      <c r="D10" s="24" t="s">
        <v>171</v>
      </c>
      <c r="E10" s="22"/>
      <c r="F10" s="5"/>
      <c r="G10" s="5"/>
      <c r="H10" s="17"/>
      <c r="I10" s="18">
        <f t="shared" ref="I10:I11" si="0">E10*C10</f>
        <v>0</v>
      </c>
    </row>
    <row r="11" spans="1:9" s="90" customFormat="1" x14ac:dyDescent="0.3">
      <c r="A11" s="63">
        <v>2</v>
      </c>
      <c r="B11" s="104" t="s">
        <v>166</v>
      </c>
      <c r="C11" s="91">
        <v>1</v>
      </c>
      <c r="D11" s="96" t="s">
        <v>38</v>
      </c>
      <c r="E11" s="22"/>
      <c r="F11" s="5"/>
      <c r="G11" s="5"/>
      <c r="H11" s="17"/>
      <c r="I11" s="18">
        <f t="shared" si="0"/>
        <v>0</v>
      </c>
    </row>
    <row r="12" spans="1:9" x14ac:dyDescent="0.3">
      <c r="A12" s="63"/>
      <c r="B12" s="60"/>
      <c r="C12" s="6"/>
      <c r="D12" s="24"/>
      <c r="E12" s="22"/>
      <c r="F12" s="5"/>
      <c r="G12" s="5"/>
      <c r="H12" s="65" t="s">
        <v>37</v>
      </c>
      <c r="I12" s="64">
        <f>SUM(I10:I11)</f>
        <v>0</v>
      </c>
    </row>
    <row r="13" spans="1:9" x14ac:dyDescent="0.3">
      <c r="A13" s="63"/>
      <c r="B13" s="61" t="s">
        <v>57</v>
      </c>
      <c r="C13" s="6"/>
      <c r="D13" s="24"/>
      <c r="E13" s="22"/>
      <c r="F13" s="5"/>
      <c r="G13" s="5"/>
      <c r="H13" s="17"/>
      <c r="I13" s="18"/>
    </row>
    <row r="14" spans="1:9" x14ac:dyDescent="0.3">
      <c r="A14" s="63">
        <v>1</v>
      </c>
      <c r="B14" s="60" t="s">
        <v>126</v>
      </c>
      <c r="C14" s="6">
        <v>1</v>
      </c>
      <c r="D14" s="24" t="s">
        <v>38</v>
      </c>
      <c r="E14" s="22">
        <f>'1.Demontáž technologie TS1'!I17</f>
        <v>0</v>
      </c>
      <c r="F14" s="5"/>
      <c r="G14" s="5"/>
      <c r="H14" s="17"/>
      <c r="I14" s="18">
        <f t="shared" ref="I14:I18" si="1">E14*C14</f>
        <v>0</v>
      </c>
    </row>
    <row r="15" spans="1:9" x14ac:dyDescent="0.3">
      <c r="A15" s="63">
        <v>2</v>
      </c>
      <c r="B15" s="104" t="s">
        <v>97</v>
      </c>
      <c r="C15" s="6">
        <v>1</v>
      </c>
      <c r="D15" s="24" t="s">
        <v>38</v>
      </c>
      <c r="E15" s="22">
        <f>'2-Úprava TS1-technilogie_M+P '!I64</f>
        <v>0</v>
      </c>
      <c r="F15" s="5"/>
      <c r="G15" s="5"/>
      <c r="H15" s="17"/>
      <c r="I15" s="18">
        <f t="shared" si="1"/>
        <v>0</v>
      </c>
    </row>
    <row r="16" spans="1:9" x14ac:dyDescent="0.3">
      <c r="A16" s="63">
        <v>3</v>
      </c>
      <c r="B16" s="104" t="s">
        <v>95</v>
      </c>
      <c r="C16" s="6">
        <v>1</v>
      </c>
      <c r="D16" s="24" t="s">
        <v>38</v>
      </c>
      <c r="E16" s="22">
        <f>'3-Uzemnění, elektroinstalac_M+P'!I35</f>
        <v>0</v>
      </c>
      <c r="F16" s="5"/>
      <c r="G16" s="5"/>
      <c r="H16" s="17"/>
      <c r="I16" s="18">
        <f t="shared" si="1"/>
        <v>0</v>
      </c>
    </row>
    <row r="17" spans="1:9" x14ac:dyDescent="0.3">
      <c r="A17" s="63">
        <v>4</v>
      </c>
      <c r="B17" s="104" t="s">
        <v>94</v>
      </c>
      <c r="C17" s="6">
        <v>1</v>
      </c>
      <c r="D17" s="24" t="s">
        <v>38</v>
      </c>
      <c r="E17" s="22">
        <f>'4-Dodávky technologie'!I22</f>
        <v>0</v>
      </c>
      <c r="F17" s="5"/>
      <c r="G17" s="5"/>
      <c r="H17" s="17"/>
      <c r="I17" s="18">
        <f t="shared" si="1"/>
        <v>0</v>
      </c>
    </row>
    <row r="18" spans="1:9" x14ac:dyDescent="0.3">
      <c r="A18" s="63">
        <v>5</v>
      </c>
      <c r="B18" s="104" t="s">
        <v>24</v>
      </c>
      <c r="C18" s="6">
        <v>1</v>
      </c>
      <c r="D18" s="24" t="s">
        <v>38</v>
      </c>
      <c r="E18" s="22">
        <f>'5-Doplňkový materiál'!I23</f>
        <v>0</v>
      </c>
      <c r="F18" s="5"/>
      <c r="G18" s="5"/>
      <c r="H18" s="17"/>
      <c r="I18" s="18">
        <f t="shared" si="1"/>
        <v>0</v>
      </c>
    </row>
    <row r="19" spans="1:9" x14ac:dyDescent="0.3">
      <c r="A19" s="63"/>
      <c r="B19" s="61" t="s">
        <v>58</v>
      </c>
      <c r="C19" s="6"/>
      <c r="D19" s="24"/>
      <c r="E19" s="22"/>
      <c r="F19" s="5"/>
      <c r="G19" s="5"/>
      <c r="H19" s="67" t="s">
        <v>37</v>
      </c>
      <c r="I19" s="68">
        <f>SUM(I14:I18)</f>
        <v>0</v>
      </c>
    </row>
    <row r="20" spans="1:9" x14ac:dyDescent="0.3">
      <c r="A20" s="63">
        <v>1</v>
      </c>
      <c r="B20" s="60" t="s">
        <v>59</v>
      </c>
      <c r="C20" s="6">
        <v>1</v>
      </c>
      <c r="D20" s="24" t="s">
        <v>38</v>
      </c>
      <c r="E20" s="22"/>
      <c r="F20" s="5"/>
      <c r="G20" s="5"/>
      <c r="H20" s="17"/>
      <c r="I20" s="18"/>
    </row>
    <row r="21" spans="1:9" x14ac:dyDescent="0.3">
      <c r="A21" s="63">
        <v>2</v>
      </c>
      <c r="B21" s="60" t="s">
        <v>60</v>
      </c>
      <c r="C21" s="6">
        <v>1</v>
      </c>
      <c r="D21" s="24" t="s">
        <v>38</v>
      </c>
      <c r="E21" s="22"/>
      <c r="F21" s="5"/>
      <c r="G21" s="5"/>
      <c r="H21" s="17"/>
      <c r="I21" s="18"/>
    </row>
    <row r="22" spans="1:9" x14ac:dyDescent="0.3">
      <c r="A22" s="63">
        <v>3</v>
      </c>
      <c r="B22" s="60" t="s">
        <v>62</v>
      </c>
      <c r="C22" s="6">
        <v>1</v>
      </c>
      <c r="D22" s="24" t="s">
        <v>38</v>
      </c>
      <c r="E22" s="22"/>
      <c r="F22" s="5"/>
      <c r="G22" s="5"/>
      <c r="H22" s="17"/>
      <c r="I22" s="18">
        <f t="shared" ref="I22:I23" si="2">E22*C22</f>
        <v>0</v>
      </c>
    </row>
    <row r="23" spans="1:9" x14ac:dyDescent="0.3">
      <c r="A23" s="63">
        <v>4</v>
      </c>
      <c r="B23" s="60" t="s">
        <v>64</v>
      </c>
      <c r="C23" s="6">
        <v>3</v>
      </c>
      <c r="D23" s="24" t="s">
        <v>38</v>
      </c>
      <c r="E23" s="22"/>
      <c r="F23" s="5"/>
      <c r="G23" s="5"/>
      <c r="H23" s="17"/>
      <c r="I23" s="18">
        <f t="shared" si="2"/>
        <v>0</v>
      </c>
    </row>
    <row r="24" spans="1:9" ht="15" thickBot="1" x14ac:dyDescent="0.35">
      <c r="A24" s="63"/>
      <c r="B24" s="61"/>
      <c r="C24" s="6"/>
      <c r="D24" s="24"/>
      <c r="E24" s="22"/>
      <c r="F24" s="5"/>
      <c r="G24" s="5"/>
      <c r="H24" s="65" t="s">
        <v>37</v>
      </c>
      <c r="I24" s="64">
        <f>SUM(I20:I23)</f>
        <v>0</v>
      </c>
    </row>
    <row r="25" spans="1:9" ht="15" thickBot="1" x14ac:dyDescent="0.35">
      <c r="A25" s="20"/>
      <c r="B25" s="25" t="s">
        <v>65</v>
      </c>
      <c r="C25" s="12"/>
      <c r="D25" s="26"/>
      <c r="E25" s="43"/>
      <c r="F25" s="44"/>
      <c r="G25" s="45"/>
      <c r="H25" s="46"/>
      <c r="I25" s="121">
        <f>I12+I19+I24</f>
        <v>0</v>
      </c>
    </row>
    <row r="26" spans="1:9" x14ac:dyDescent="0.3">
      <c r="B26" s="140" t="s">
        <v>172</v>
      </c>
      <c r="C26" s="140"/>
      <c r="D26" s="140"/>
      <c r="E26" s="140"/>
      <c r="F26" s="140"/>
      <c r="G26" s="140"/>
      <c r="H26" s="140"/>
      <c r="I26" s="140"/>
    </row>
    <row r="28" spans="1:9" x14ac:dyDescent="0.3">
      <c r="B28" s="126"/>
    </row>
    <row r="29" spans="1:9" x14ac:dyDescent="0.3">
      <c r="B29" s="126"/>
    </row>
    <row r="30" spans="1:9" x14ac:dyDescent="0.3">
      <c r="B30" s="126"/>
    </row>
    <row r="31" spans="1:9" x14ac:dyDescent="0.3">
      <c r="B31" s="126"/>
    </row>
    <row r="32" spans="1:9" x14ac:dyDescent="0.3">
      <c r="B32" s="126"/>
    </row>
    <row r="33" spans="2:2" ht="17.399999999999999" x14ac:dyDescent="0.3">
      <c r="B33" s="70"/>
    </row>
    <row r="34" spans="2:2" ht="15.6" x14ac:dyDescent="0.3">
      <c r="B34" s="69"/>
    </row>
  </sheetData>
  <mergeCells count="8">
    <mergeCell ref="I7:I8"/>
    <mergeCell ref="E7:E8"/>
    <mergeCell ref="B28:B32"/>
    <mergeCell ref="A7:A8"/>
    <mergeCell ref="B7:B8"/>
    <mergeCell ref="C7:C8"/>
    <mergeCell ref="D7:D8"/>
    <mergeCell ref="B26:I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18"/>
  <sheetViews>
    <sheetView topLeftCell="A4" zoomScale="125" zoomScaleNormal="125" workbookViewId="0">
      <selection activeCell="A16" sqref="A16:XFD16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27"/>
      <c r="B2" s="27" t="s">
        <v>76</v>
      </c>
      <c r="C2" t="s">
        <v>47</v>
      </c>
      <c r="E2" s="3" t="s">
        <v>89</v>
      </c>
      <c r="H2" s="13" t="s">
        <v>52</v>
      </c>
      <c r="I2" s="1" t="s">
        <v>51</v>
      </c>
    </row>
    <row r="3" spans="1:9" x14ac:dyDescent="0.3">
      <c r="C3" t="s">
        <v>48</v>
      </c>
      <c r="E3" s="3" t="s">
        <v>90</v>
      </c>
      <c r="H3" s="13" t="s">
        <v>53</v>
      </c>
      <c r="I3" s="15">
        <f>'Souhrn nákladů za stavbu'!I3</f>
        <v>44804</v>
      </c>
    </row>
    <row r="4" spans="1:9" ht="17.399999999999999" x14ac:dyDescent="0.3">
      <c r="B4" s="73" t="s">
        <v>87</v>
      </c>
      <c r="C4" t="s">
        <v>50</v>
      </c>
      <c r="E4" s="3" t="s">
        <v>92</v>
      </c>
      <c r="H4" s="13" t="s">
        <v>54</v>
      </c>
      <c r="I4" s="1" t="str">
        <f>'Souhrn nákladů za stavbu'!I4</f>
        <v>Petr Pospíšil</v>
      </c>
    </row>
    <row r="5" spans="1:9" ht="18" x14ac:dyDescent="0.35">
      <c r="A5" s="27"/>
      <c r="B5" s="74" t="s">
        <v>88</v>
      </c>
      <c r="C5" t="s">
        <v>49</v>
      </c>
      <c r="E5" s="27" t="s">
        <v>126</v>
      </c>
      <c r="H5" s="13" t="s">
        <v>55</v>
      </c>
      <c r="I5" s="58">
        <v>1</v>
      </c>
    </row>
    <row r="6" spans="1:9" ht="15" thickBot="1" x14ac:dyDescent="0.35">
      <c r="E6" s="4"/>
    </row>
    <row r="7" spans="1:9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35" t="s">
        <v>13</v>
      </c>
      <c r="F7" s="136"/>
      <c r="G7" s="136" t="s">
        <v>14</v>
      </c>
      <c r="H7" s="137"/>
      <c r="I7" s="122" t="s">
        <v>4</v>
      </c>
    </row>
    <row r="8" spans="1:9" ht="15" thickBot="1" x14ac:dyDescent="0.35">
      <c r="A8" s="128"/>
      <c r="B8" s="130"/>
      <c r="C8" s="132"/>
      <c r="D8" s="134"/>
      <c r="E8" s="21" t="s">
        <v>15</v>
      </c>
      <c r="F8" s="14" t="s">
        <v>12</v>
      </c>
      <c r="G8" s="14" t="s">
        <v>15</v>
      </c>
      <c r="H8" s="16" t="s">
        <v>11</v>
      </c>
      <c r="I8" s="123"/>
    </row>
    <row r="9" spans="1:9" ht="24" customHeight="1" x14ac:dyDescent="0.3">
      <c r="A9" s="29">
        <v>1</v>
      </c>
      <c r="B9" s="23" t="s">
        <v>136</v>
      </c>
      <c r="C9" s="89">
        <v>80</v>
      </c>
      <c r="D9" s="88" t="s">
        <v>36</v>
      </c>
      <c r="E9" s="33"/>
      <c r="F9" s="34"/>
      <c r="G9" s="34"/>
      <c r="H9" s="35">
        <f t="shared" ref="H9:H15" si="0">C9*G9</f>
        <v>0</v>
      </c>
      <c r="I9" s="36">
        <f t="shared" ref="I9:I15" si="1">F9+H9</f>
        <v>0</v>
      </c>
    </row>
    <row r="10" spans="1:9" x14ac:dyDescent="0.3">
      <c r="A10" s="19">
        <v>2</v>
      </c>
      <c r="B10" s="95" t="s">
        <v>124</v>
      </c>
      <c r="C10" s="91">
        <v>100</v>
      </c>
      <c r="D10" s="91" t="s">
        <v>36</v>
      </c>
      <c r="E10" s="22"/>
      <c r="F10" s="5"/>
      <c r="G10" s="5"/>
      <c r="H10" s="17">
        <f t="shared" si="0"/>
        <v>0</v>
      </c>
      <c r="I10" s="18">
        <f t="shared" si="1"/>
        <v>0</v>
      </c>
    </row>
    <row r="11" spans="1:9" x14ac:dyDescent="0.3">
      <c r="A11" s="19">
        <v>3</v>
      </c>
      <c r="B11" s="95" t="s">
        <v>137</v>
      </c>
      <c r="C11" s="92">
        <v>80</v>
      </c>
      <c r="D11" s="99" t="s">
        <v>36</v>
      </c>
      <c r="E11" s="22"/>
      <c r="F11" s="5"/>
      <c r="G11" s="9"/>
      <c r="H11" s="17">
        <f t="shared" si="0"/>
        <v>0</v>
      </c>
      <c r="I11" s="18">
        <f t="shared" si="1"/>
        <v>0</v>
      </c>
    </row>
    <row r="12" spans="1:9" x14ac:dyDescent="0.3">
      <c r="A12" s="19">
        <v>4</v>
      </c>
      <c r="B12" s="95" t="s">
        <v>125</v>
      </c>
      <c r="C12" s="91">
        <v>100</v>
      </c>
      <c r="D12" s="96" t="s">
        <v>36</v>
      </c>
      <c r="E12" s="22"/>
      <c r="F12" s="5"/>
      <c r="G12" s="5"/>
      <c r="H12" s="17">
        <f t="shared" si="0"/>
        <v>0</v>
      </c>
      <c r="I12" s="18">
        <f t="shared" si="1"/>
        <v>0</v>
      </c>
    </row>
    <row r="13" spans="1:9" x14ac:dyDescent="0.3">
      <c r="A13" s="19">
        <v>5</v>
      </c>
      <c r="B13" s="95" t="s">
        <v>98</v>
      </c>
      <c r="C13" s="91">
        <v>40</v>
      </c>
      <c r="D13" s="96" t="s">
        <v>36</v>
      </c>
      <c r="E13" s="22"/>
      <c r="F13" s="5"/>
      <c r="G13" s="5"/>
      <c r="H13" s="17">
        <f t="shared" si="0"/>
        <v>0</v>
      </c>
      <c r="I13" s="18">
        <f t="shared" si="1"/>
        <v>0</v>
      </c>
    </row>
    <row r="14" spans="1:9" x14ac:dyDescent="0.3">
      <c r="A14" s="19">
        <v>6</v>
      </c>
      <c r="B14" s="95" t="s">
        <v>142</v>
      </c>
      <c r="C14" s="91">
        <v>6</v>
      </c>
      <c r="D14" s="96" t="s">
        <v>36</v>
      </c>
      <c r="E14" s="22"/>
      <c r="F14" s="5"/>
      <c r="G14" s="5"/>
      <c r="H14" s="17">
        <f t="shared" si="0"/>
        <v>0</v>
      </c>
      <c r="I14" s="18">
        <f t="shared" si="1"/>
        <v>0</v>
      </c>
    </row>
    <row r="15" spans="1:9" x14ac:dyDescent="0.3">
      <c r="A15" s="19">
        <v>7</v>
      </c>
      <c r="B15" s="95" t="s">
        <v>141</v>
      </c>
      <c r="C15" s="91">
        <v>6</v>
      </c>
      <c r="D15" s="96" t="s">
        <v>36</v>
      </c>
      <c r="E15" s="22"/>
      <c r="F15" s="5"/>
      <c r="G15" s="5"/>
      <c r="H15" s="17">
        <f t="shared" si="0"/>
        <v>0</v>
      </c>
      <c r="I15" s="18">
        <f t="shared" si="1"/>
        <v>0</v>
      </c>
    </row>
    <row r="16" spans="1:9" ht="15" thickBot="1" x14ac:dyDescent="0.35">
      <c r="A16" s="48">
        <v>19</v>
      </c>
      <c r="B16" s="53" t="s">
        <v>121</v>
      </c>
      <c r="C16" s="10">
        <v>1</v>
      </c>
      <c r="D16" s="49" t="s">
        <v>38</v>
      </c>
      <c r="E16" s="50"/>
      <c r="F16" s="11"/>
      <c r="G16" s="11"/>
      <c r="H16" s="17">
        <f t="shared" ref="H16" si="2">C16*G16</f>
        <v>0</v>
      </c>
      <c r="I16" s="18">
        <f t="shared" ref="I16" si="3">F16+H16</f>
        <v>0</v>
      </c>
    </row>
    <row r="17" spans="1:9" ht="15" thickBot="1" x14ac:dyDescent="0.35">
      <c r="A17" s="20"/>
      <c r="B17" s="25" t="s">
        <v>37</v>
      </c>
      <c r="C17" s="12"/>
      <c r="D17" s="26"/>
      <c r="E17" s="43"/>
      <c r="F17" s="44">
        <f>SUM(F9:F16)</f>
        <v>0</v>
      </c>
      <c r="G17" s="45"/>
      <c r="H17" s="46">
        <f>SUM(H9:H16)</f>
        <v>0</v>
      </c>
      <c r="I17" s="47">
        <f>SUM(I9:I16)</f>
        <v>0</v>
      </c>
    </row>
    <row r="18" spans="1:9" x14ac:dyDescent="0.3">
      <c r="B18" s="140" t="s">
        <v>172</v>
      </c>
      <c r="C18" s="140"/>
      <c r="D18" s="140"/>
      <c r="E18" s="140"/>
      <c r="F18" s="140"/>
      <c r="G18" s="140"/>
      <c r="H18" s="140"/>
      <c r="I18" s="140"/>
    </row>
  </sheetData>
  <mergeCells count="8">
    <mergeCell ref="B18:I18"/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L65"/>
  <sheetViews>
    <sheetView topLeftCell="A46" zoomScale="125" zoomScaleNormal="125" workbookViewId="0">
      <selection activeCell="B65" sqref="B65:I65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  <col min="11" max="11" width="14.88671875" customWidth="1"/>
    <col min="12" max="12" width="18.5546875" customWidth="1"/>
  </cols>
  <sheetData>
    <row r="2" spans="1:12" ht="18" x14ac:dyDescent="0.35">
      <c r="A2" s="27"/>
      <c r="B2" s="27" t="s">
        <v>77</v>
      </c>
      <c r="C2" t="s">
        <v>47</v>
      </c>
      <c r="E2" s="3" t="s">
        <v>89</v>
      </c>
      <c r="H2" s="13" t="s">
        <v>52</v>
      </c>
      <c r="I2" s="1" t="s">
        <v>99</v>
      </c>
    </row>
    <row r="3" spans="1:12" x14ac:dyDescent="0.3">
      <c r="C3" t="s">
        <v>48</v>
      </c>
      <c r="E3" s="3" t="s">
        <v>90</v>
      </c>
      <c r="H3" s="13" t="s">
        <v>53</v>
      </c>
      <c r="I3" s="15">
        <f>'Souhrn nákladů za stavbu'!I3</f>
        <v>44804</v>
      </c>
    </row>
    <row r="4" spans="1:12" ht="17.399999999999999" x14ac:dyDescent="0.3">
      <c r="B4" s="73" t="s">
        <v>87</v>
      </c>
      <c r="C4" t="s">
        <v>50</v>
      </c>
      <c r="E4" s="3" t="s">
        <v>92</v>
      </c>
      <c r="H4" s="13" t="s">
        <v>54</v>
      </c>
      <c r="I4" s="1" t="str">
        <f>'Souhrn nákladů za stavbu'!I4</f>
        <v>Petr Pospíšil</v>
      </c>
    </row>
    <row r="5" spans="1:12" ht="18" x14ac:dyDescent="0.35">
      <c r="A5" s="27"/>
      <c r="B5" s="74" t="s">
        <v>88</v>
      </c>
      <c r="C5" t="s">
        <v>49</v>
      </c>
      <c r="E5" s="97" t="s">
        <v>123</v>
      </c>
      <c r="H5" s="13" t="s">
        <v>55</v>
      </c>
      <c r="I5" s="58">
        <v>2</v>
      </c>
    </row>
    <row r="6" spans="1:12" ht="15" thickBot="1" x14ac:dyDescent="0.35">
      <c r="E6" s="4"/>
    </row>
    <row r="7" spans="1:12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35" t="s">
        <v>13</v>
      </c>
      <c r="F7" s="136"/>
      <c r="G7" s="136" t="s">
        <v>14</v>
      </c>
      <c r="H7" s="137"/>
      <c r="I7" s="138" t="s">
        <v>4</v>
      </c>
    </row>
    <row r="8" spans="1:12" ht="15" thickBot="1" x14ac:dyDescent="0.35">
      <c r="A8" s="128"/>
      <c r="B8" s="130"/>
      <c r="C8" s="132"/>
      <c r="D8" s="134"/>
      <c r="E8" s="21" t="s">
        <v>15</v>
      </c>
      <c r="F8" s="14" t="s">
        <v>12</v>
      </c>
      <c r="G8" s="14" t="s">
        <v>15</v>
      </c>
      <c r="H8" s="16" t="s">
        <v>11</v>
      </c>
      <c r="I8" s="139"/>
    </row>
    <row r="9" spans="1:12" ht="15" customHeight="1" x14ac:dyDescent="0.3">
      <c r="A9" s="29">
        <v>1</v>
      </c>
      <c r="B9" s="95" t="s">
        <v>69</v>
      </c>
      <c r="C9" s="91">
        <v>300</v>
      </c>
      <c r="D9" s="96" t="s">
        <v>36</v>
      </c>
      <c r="E9" s="22"/>
      <c r="F9" s="5">
        <f t="shared" ref="F9:F41" si="0">C9*E9</f>
        <v>0</v>
      </c>
      <c r="G9" s="5"/>
      <c r="H9" s="35">
        <f t="shared" ref="H9:H41" si="1">C9*G9</f>
        <v>0</v>
      </c>
      <c r="I9" s="36">
        <f t="shared" ref="I9:I41" si="2">F9+H9</f>
        <v>0</v>
      </c>
    </row>
    <row r="10" spans="1:12" x14ac:dyDescent="0.3">
      <c r="A10" s="19">
        <v>2</v>
      </c>
      <c r="B10" s="95" t="s">
        <v>115</v>
      </c>
      <c r="C10" s="91">
        <v>40</v>
      </c>
      <c r="D10" s="96" t="s">
        <v>36</v>
      </c>
      <c r="E10" s="22"/>
      <c r="F10" s="5">
        <f t="shared" si="0"/>
        <v>0</v>
      </c>
      <c r="G10" s="5"/>
      <c r="H10" s="17">
        <f t="shared" si="1"/>
        <v>0</v>
      </c>
      <c r="I10" s="18">
        <f t="shared" si="2"/>
        <v>0</v>
      </c>
    </row>
    <row r="11" spans="1:12" x14ac:dyDescent="0.3">
      <c r="A11" s="19">
        <v>3</v>
      </c>
      <c r="B11" s="95" t="s">
        <v>70</v>
      </c>
      <c r="C11" s="91">
        <v>2</v>
      </c>
      <c r="D11" s="96" t="s">
        <v>7</v>
      </c>
      <c r="E11" s="22"/>
      <c r="F11" s="5">
        <f t="shared" si="0"/>
        <v>0</v>
      </c>
      <c r="G11" s="5"/>
      <c r="H11" s="17">
        <f t="shared" si="1"/>
        <v>0</v>
      </c>
      <c r="I11" s="18">
        <f t="shared" si="2"/>
        <v>0</v>
      </c>
    </row>
    <row r="12" spans="1:12" x14ac:dyDescent="0.3">
      <c r="A12" s="19">
        <v>4</v>
      </c>
      <c r="B12" s="95" t="s">
        <v>139</v>
      </c>
      <c r="C12" s="91">
        <v>12</v>
      </c>
      <c r="D12" s="96" t="s">
        <v>36</v>
      </c>
      <c r="E12" s="22"/>
      <c r="F12" s="5">
        <f t="shared" si="0"/>
        <v>0</v>
      </c>
      <c r="G12" s="5"/>
      <c r="H12" s="17">
        <f t="shared" si="1"/>
        <v>0</v>
      </c>
      <c r="I12" s="18">
        <f t="shared" si="2"/>
        <v>0</v>
      </c>
      <c r="K12" s="108"/>
    </row>
    <row r="13" spans="1:12" x14ac:dyDescent="0.3">
      <c r="A13" s="19">
        <v>5</v>
      </c>
      <c r="B13" s="95" t="s">
        <v>39</v>
      </c>
      <c r="C13" s="91">
        <v>120</v>
      </c>
      <c r="D13" s="96" t="s">
        <v>5</v>
      </c>
      <c r="E13" s="22"/>
      <c r="F13" s="5">
        <f t="shared" si="0"/>
        <v>0</v>
      </c>
      <c r="G13" s="5"/>
      <c r="H13" s="17">
        <f t="shared" si="1"/>
        <v>0</v>
      </c>
      <c r="I13" s="18">
        <f t="shared" si="2"/>
        <v>0</v>
      </c>
      <c r="K13" s="110"/>
      <c r="L13" s="114"/>
    </row>
    <row r="14" spans="1:12" x14ac:dyDescent="0.3">
      <c r="A14" s="19">
        <v>6</v>
      </c>
      <c r="B14" s="95" t="s">
        <v>152</v>
      </c>
      <c r="C14" s="91">
        <v>3</v>
      </c>
      <c r="D14" s="96" t="s">
        <v>67</v>
      </c>
      <c r="E14" s="22"/>
      <c r="F14" s="5">
        <f t="shared" si="0"/>
        <v>0</v>
      </c>
      <c r="G14" s="5"/>
      <c r="H14" s="17">
        <f t="shared" si="1"/>
        <v>0</v>
      </c>
      <c r="I14" s="18">
        <f t="shared" si="2"/>
        <v>0</v>
      </c>
      <c r="K14" s="110"/>
      <c r="L14" s="114"/>
    </row>
    <row r="15" spans="1:12" x14ac:dyDescent="0.3">
      <c r="A15" s="19">
        <v>7</v>
      </c>
      <c r="B15" s="95" t="s">
        <v>40</v>
      </c>
      <c r="C15" s="91">
        <v>12</v>
      </c>
      <c r="D15" s="96" t="s">
        <v>7</v>
      </c>
      <c r="E15" s="22"/>
      <c r="F15" s="5">
        <f t="shared" si="0"/>
        <v>0</v>
      </c>
      <c r="G15" s="5"/>
      <c r="H15" s="17">
        <f t="shared" si="1"/>
        <v>0</v>
      </c>
      <c r="I15" s="18">
        <f t="shared" si="2"/>
        <v>0</v>
      </c>
      <c r="K15" s="110"/>
      <c r="L15" s="114"/>
    </row>
    <row r="16" spans="1:12" x14ac:dyDescent="0.3">
      <c r="A16" s="19">
        <v>8</v>
      </c>
      <c r="B16" s="95" t="s">
        <v>41</v>
      </c>
      <c r="C16" s="91">
        <v>20</v>
      </c>
      <c r="D16" s="96" t="s">
        <v>7</v>
      </c>
      <c r="E16" s="22"/>
      <c r="F16" s="5">
        <f t="shared" si="0"/>
        <v>0</v>
      </c>
      <c r="G16" s="5"/>
      <c r="H16" s="17">
        <f t="shared" si="1"/>
        <v>0</v>
      </c>
      <c r="I16" s="18">
        <f t="shared" si="2"/>
        <v>0</v>
      </c>
      <c r="K16" s="110"/>
      <c r="L16" s="114"/>
    </row>
    <row r="17" spans="1:12" x14ac:dyDescent="0.3">
      <c r="A17" s="19">
        <v>9</v>
      </c>
      <c r="B17" s="107" t="s">
        <v>116</v>
      </c>
      <c r="C17" s="91">
        <v>420</v>
      </c>
      <c r="D17" s="91" t="s">
        <v>71</v>
      </c>
      <c r="E17" s="5"/>
      <c r="F17" s="5">
        <f t="shared" si="0"/>
        <v>0</v>
      </c>
      <c r="G17" s="5"/>
      <c r="H17" s="17">
        <f t="shared" si="1"/>
        <v>0</v>
      </c>
      <c r="I17" s="18">
        <f t="shared" si="2"/>
        <v>0</v>
      </c>
      <c r="K17" s="110"/>
      <c r="L17" s="114"/>
    </row>
    <row r="18" spans="1:12" x14ac:dyDescent="0.3">
      <c r="A18" s="19">
        <v>10</v>
      </c>
      <c r="B18" s="98" t="s">
        <v>63</v>
      </c>
      <c r="C18" s="92">
        <v>64</v>
      </c>
      <c r="D18" s="99" t="s">
        <v>7</v>
      </c>
      <c r="E18" s="28"/>
      <c r="F18" s="5">
        <f t="shared" si="0"/>
        <v>0</v>
      </c>
      <c r="G18" s="9"/>
      <c r="H18" s="17">
        <f t="shared" si="1"/>
        <v>0</v>
      </c>
      <c r="I18" s="18">
        <f t="shared" si="2"/>
        <v>0</v>
      </c>
      <c r="K18" s="110"/>
      <c r="L18" s="114"/>
    </row>
    <row r="19" spans="1:12" x14ac:dyDescent="0.3">
      <c r="A19" s="19">
        <v>11</v>
      </c>
      <c r="B19" s="95" t="s">
        <v>72</v>
      </c>
      <c r="C19" s="91">
        <v>400</v>
      </c>
      <c r="D19" s="96" t="s">
        <v>7</v>
      </c>
      <c r="E19" s="22"/>
      <c r="F19" s="5">
        <f t="shared" si="0"/>
        <v>0</v>
      </c>
      <c r="G19" s="5"/>
      <c r="H19" s="17">
        <f t="shared" si="1"/>
        <v>0</v>
      </c>
      <c r="I19" s="18">
        <f t="shared" si="2"/>
        <v>0</v>
      </c>
      <c r="K19" s="110"/>
      <c r="L19" s="114"/>
    </row>
    <row r="20" spans="1:12" x14ac:dyDescent="0.3">
      <c r="A20" s="19">
        <v>12</v>
      </c>
      <c r="B20" s="95" t="s">
        <v>73</v>
      </c>
      <c r="C20" s="91">
        <v>8</v>
      </c>
      <c r="D20" s="96" t="s">
        <v>5</v>
      </c>
      <c r="E20" s="22"/>
      <c r="F20" s="5">
        <f t="shared" si="0"/>
        <v>0</v>
      </c>
      <c r="G20" s="5"/>
      <c r="H20" s="17">
        <f t="shared" si="1"/>
        <v>0</v>
      </c>
      <c r="I20" s="18">
        <f t="shared" si="2"/>
        <v>0</v>
      </c>
      <c r="K20" s="110"/>
      <c r="L20" s="114"/>
    </row>
    <row r="21" spans="1:12" ht="15" customHeight="1" x14ac:dyDescent="0.3">
      <c r="A21" s="19">
        <v>13</v>
      </c>
      <c r="B21" s="95" t="s">
        <v>16</v>
      </c>
      <c r="C21" s="91">
        <v>45</v>
      </c>
      <c r="D21" s="96" t="s">
        <v>5</v>
      </c>
      <c r="E21" s="22"/>
      <c r="F21" s="5">
        <f t="shared" si="0"/>
        <v>0</v>
      </c>
      <c r="G21" s="5"/>
      <c r="H21" s="17">
        <f t="shared" si="1"/>
        <v>0</v>
      </c>
      <c r="I21" s="18">
        <f t="shared" si="2"/>
        <v>0</v>
      </c>
      <c r="K21" s="110"/>
      <c r="L21" s="114"/>
    </row>
    <row r="22" spans="1:12" ht="15" customHeight="1" x14ac:dyDescent="0.3">
      <c r="A22" s="19">
        <v>14</v>
      </c>
      <c r="B22" s="95" t="s">
        <v>117</v>
      </c>
      <c r="C22" s="91">
        <v>2</v>
      </c>
      <c r="D22" s="96" t="s">
        <v>67</v>
      </c>
      <c r="E22" s="22"/>
      <c r="F22" s="5">
        <f t="shared" si="0"/>
        <v>0</v>
      </c>
      <c r="G22" s="5"/>
      <c r="H22" s="17">
        <f t="shared" si="1"/>
        <v>0</v>
      </c>
      <c r="I22" s="18">
        <f t="shared" si="2"/>
        <v>0</v>
      </c>
      <c r="K22" s="110"/>
      <c r="L22" s="114"/>
    </row>
    <row r="23" spans="1:12" x14ac:dyDescent="0.3">
      <c r="A23" s="19">
        <v>15</v>
      </c>
      <c r="B23" s="95" t="s">
        <v>118</v>
      </c>
      <c r="C23" s="91">
        <v>1</v>
      </c>
      <c r="D23" s="96" t="s">
        <v>6</v>
      </c>
      <c r="E23" s="22"/>
      <c r="F23" s="5">
        <f t="shared" si="0"/>
        <v>0</v>
      </c>
      <c r="G23" s="5"/>
      <c r="H23" s="17">
        <f t="shared" si="1"/>
        <v>0</v>
      </c>
      <c r="I23" s="18">
        <f t="shared" si="2"/>
        <v>0</v>
      </c>
      <c r="K23" s="110"/>
      <c r="L23" s="114"/>
    </row>
    <row r="24" spans="1:12" x14ac:dyDescent="0.3">
      <c r="A24" s="19">
        <v>16</v>
      </c>
      <c r="B24" s="95" t="s">
        <v>119</v>
      </c>
      <c r="C24" s="91">
        <v>35</v>
      </c>
      <c r="D24" s="96" t="s">
        <v>5</v>
      </c>
      <c r="E24" s="22"/>
      <c r="F24" s="5">
        <f t="shared" si="0"/>
        <v>0</v>
      </c>
      <c r="G24" s="5"/>
      <c r="H24" s="17">
        <f t="shared" si="1"/>
        <v>0</v>
      </c>
      <c r="I24" s="18">
        <f t="shared" si="2"/>
        <v>0</v>
      </c>
      <c r="K24" s="110"/>
      <c r="L24" s="114"/>
    </row>
    <row r="25" spans="1:12" x14ac:dyDescent="0.3">
      <c r="A25" s="19">
        <v>17</v>
      </c>
      <c r="B25" s="95" t="s">
        <v>120</v>
      </c>
      <c r="C25" s="91">
        <v>22</v>
      </c>
      <c r="D25" s="96" t="s">
        <v>7</v>
      </c>
      <c r="E25" s="22"/>
      <c r="F25" s="5">
        <f t="shared" si="0"/>
        <v>0</v>
      </c>
      <c r="G25" s="5"/>
      <c r="H25" s="17">
        <f t="shared" si="1"/>
        <v>0</v>
      </c>
      <c r="I25" s="18">
        <f t="shared" si="2"/>
        <v>0</v>
      </c>
      <c r="K25" s="110"/>
      <c r="L25" s="114"/>
    </row>
    <row r="26" spans="1:12" x14ac:dyDescent="0.3">
      <c r="A26" s="19">
        <v>18</v>
      </c>
      <c r="B26" s="95" t="s">
        <v>127</v>
      </c>
      <c r="C26" s="91">
        <v>150</v>
      </c>
      <c r="D26" s="96" t="s">
        <v>5</v>
      </c>
      <c r="E26" s="22"/>
      <c r="F26" s="5">
        <f t="shared" si="0"/>
        <v>0</v>
      </c>
      <c r="G26" s="5"/>
      <c r="H26" s="17">
        <f t="shared" si="1"/>
        <v>0</v>
      </c>
      <c r="I26" s="18">
        <f t="shared" si="2"/>
        <v>0</v>
      </c>
      <c r="K26" s="110"/>
      <c r="L26" s="114"/>
    </row>
    <row r="27" spans="1:12" x14ac:dyDescent="0.3">
      <c r="A27" s="19">
        <v>19</v>
      </c>
      <c r="B27" s="95" t="s">
        <v>128</v>
      </c>
      <c r="C27" s="91">
        <v>45</v>
      </c>
      <c r="D27" s="96" t="s">
        <v>5</v>
      </c>
      <c r="E27" s="22"/>
      <c r="F27" s="5">
        <f t="shared" si="0"/>
        <v>0</v>
      </c>
      <c r="G27" s="5"/>
      <c r="H27" s="17">
        <f t="shared" si="1"/>
        <v>0</v>
      </c>
      <c r="I27" s="18">
        <f t="shared" si="2"/>
        <v>0</v>
      </c>
      <c r="K27" s="110"/>
      <c r="L27" s="114"/>
    </row>
    <row r="28" spans="1:12" x14ac:dyDescent="0.3">
      <c r="A28" s="19">
        <v>20</v>
      </c>
      <c r="B28" s="95" t="s">
        <v>129</v>
      </c>
      <c r="C28" s="91">
        <v>25</v>
      </c>
      <c r="D28" s="96" t="s">
        <v>5</v>
      </c>
      <c r="E28" s="22"/>
      <c r="F28" s="5">
        <f t="shared" si="0"/>
        <v>0</v>
      </c>
      <c r="G28" s="5"/>
      <c r="H28" s="17">
        <f t="shared" si="1"/>
        <v>0</v>
      </c>
      <c r="I28" s="18">
        <f t="shared" si="2"/>
        <v>0</v>
      </c>
      <c r="K28" s="110"/>
      <c r="L28" s="114"/>
    </row>
    <row r="29" spans="1:12" x14ac:dyDescent="0.3">
      <c r="A29" s="19">
        <v>21</v>
      </c>
      <c r="B29" s="95" t="s">
        <v>135</v>
      </c>
      <c r="C29" s="91">
        <v>30</v>
      </c>
      <c r="D29" s="96" t="s">
        <v>7</v>
      </c>
      <c r="E29" s="22"/>
      <c r="F29" s="5">
        <f t="shared" si="0"/>
        <v>0</v>
      </c>
      <c r="G29" s="5"/>
      <c r="H29" s="17">
        <f t="shared" si="1"/>
        <v>0</v>
      </c>
      <c r="I29" s="18">
        <f t="shared" si="2"/>
        <v>0</v>
      </c>
      <c r="K29" s="110"/>
      <c r="L29" s="114"/>
    </row>
    <row r="30" spans="1:12" x14ac:dyDescent="0.3">
      <c r="A30" s="19">
        <v>22</v>
      </c>
      <c r="B30" s="95" t="s">
        <v>130</v>
      </c>
      <c r="C30" s="91">
        <v>6</v>
      </c>
      <c r="D30" s="96" t="s">
        <v>7</v>
      </c>
      <c r="E30" s="22"/>
      <c r="F30" s="5">
        <f t="shared" si="0"/>
        <v>0</v>
      </c>
      <c r="G30" s="5"/>
      <c r="H30" s="17">
        <f t="shared" si="1"/>
        <v>0</v>
      </c>
      <c r="I30" s="18">
        <f t="shared" si="2"/>
        <v>0</v>
      </c>
      <c r="K30" s="110"/>
      <c r="L30" s="114"/>
    </row>
    <row r="31" spans="1:12" x14ac:dyDescent="0.3">
      <c r="A31" s="19">
        <v>23</v>
      </c>
      <c r="B31" s="95" t="s">
        <v>134</v>
      </c>
      <c r="C31" s="91">
        <v>3</v>
      </c>
      <c r="D31" s="96" t="s">
        <v>7</v>
      </c>
      <c r="E31" s="22"/>
      <c r="F31" s="5">
        <f t="shared" si="0"/>
        <v>0</v>
      </c>
      <c r="G31" s="5"/>
      <c r="H31" s="17">
        <f t="shared" si="1"/>
        <v>0</v>
      </c>
      <c r="I31" s="18">
        <f t="shared" si="2"/>
        <v>0</v>
      </c>
      <c r="K31" s="110"/>
      <c r="L31" s="114"/>
    </row>
    <row r="32" spans="1:12" x14ac:dyDescent="0.3">
      <c r="A32" s="19">
        <v>24</v>
      </c>
      <c r="B32" s="95" t="s">
        <v>131</v>
      </c>
      <c r="C32" s="91">
        <v>45</v>
      </c>
      <c r="D32" s="96" t="s">
        <v>5</v>
      </c>
      <c r="E32" s="22"/>
      <c r="F32" s="5">
        <f t="shared" si="0"/>
        <v>0</v>
      </c>
      <c r="G32" s="5"/>
      <c r="H32" s="17">
        <f t="shared" si="1"/>
        <v>0</v>
      </c>
      <c r="I32" s="18">
        <f t="shared" si="2"/>
        <v>0</v>
      </c>
      <c r="K32" s="110"/>
      <c r="L32" s="114"/>
    </row>
    <row r="33" spans="1:12" x14ac:dyDescent="0.3">
      <c r="A33" s="19">
        <v>25</v>
      </c>
      <c r="B33" s="95" t="s">
        <v>132</v>
      </c>
      <c r="C33" s="91">
        <v>15</v>
      </c>
      <c r="D33" s="96" t="s">
        <v>5</v>
      </c>
      <c r="E33" s="22"/>
      <c r="F33" s="5">
        <f t="shared" si="0"/>
        <v>0</v>
      </c>
      <c r="G33" s="5"/>
      <c r="H33" s="17">
        <f t="shared" si="1"/>
        <v>0</v>
      </c>
      <c r="I33" s="18">
        <f t="shared" si="2"/>
        <v>0</v>
      </c>
      <c r="K33" s="110"/>
      <c r="L33" s="114"/>
    </row>
    <row r="34" spans="1:12" ht="15" customHeight="1" x14ac:dyDescent="0.3">
      <c r="A34" s="19">
        <v>26</v>
      </c>
      <c r="B34" s="95" t="s">
        <v>133</v>
      </c>
      <c r="C34" s="91">
        <v>30</v>
      </c>
      <c r="D34" s="96" t="s">
        <v>5</v>
      </c>
      <c r="E34" s="22"/>
      <c r="F34" s="5">
        <f t="shared" si="0"/>
        <v>0</v>
      </c>
      <c r="G34" s="5"/>
      <c r="H34" s="17">
        <f t="shared" si="1"/>
        <v>0</v>
      </c>
      <c r="I34" s="18">
        <f t="shared" si="2"/>
        <v>0</v>
      </c>
      <c r="K34" s="110"/>
      <c r="L34" s="114"/>
    </row>
    <row r="35" spans="1:12" ht="15" customHeight="1" x14ac:dyDescent="0.3">
      <c r="A35" s="19">
        <v>27</v>
      </c>
      <c r="B35" s="53" t="s">
        <v>138</v>
      </c>
      <c r="C35" s="10">
        <v>2</v>
      </c>
      <c r="D35" s="49" t="s">
        <v>5</v>
      </c>
      <c r="E35" s="50"/>
      <c r="F35" s="5">
        <f t="shared" si="0"/>
        <v>0</v>
      </c>
      <c r="G35" s="11"/>
      <c r="H35" s="17">
        <f t="shared" si="1"/>
        <v>0</v>
      </c>
      <c r="I35" s="18">
        <f t="shared" si="2"/>
        <v>0</v>
      </c>
      <c r="K35" s="110"/>
      <c r="L35" s="114"/>
    </row>
    <row r="36" spans="1:12" ht="15" customHeight="1" x14ac:dyDescent="0.3">
      <c r="A36" s="19">
        <v>28</v>
      </c>
      <c r="B36" s="23" t="s">
        <v>140</v>
      </c>
      <c r="C36" s="6">
        <v>3</v>
      </c>
      <c r="D36" s="24" t="s">
        <v>36</v>
      </c>
      <c r="E36" s="22"/>
      <c r="F36" s="5">
        <f t="shared" si="0"/>
        <v>0</v>
      </c>
      <c r="G36" s="5"/>
      <c r="H36" s="17">
        <f t="shared" si="1"/>
        <v>0</v>
      </c>
      <c r="I36" s="18">
        <f t="shared" si="2"/>
        <v>0</v>
      </c>
      <c r="K36" s="110"/>
      <c r="L36" s="114"/>
    </row>
    <row r="37" spans="1:12" x14ac:dyDescent="0.3">
      <c r="A37" s="19">
        <v>29</v>
      </c>
      <c r="B37" s="23" t="s">
        <v>143</v>
      </c>
      <c r="C37" s="6">
        <v>4</v>
      </c>
      <c r="D37" s="24" t="s">
        <v>7</v>
      </c>
      <c r="E37" s="22"/>
      <c r="F37" s="5">
        <f t="shared" si="0"/>
        <v>0</v>
      </c>
      <c r="G37" s="5"/>
      <c r="H37" s="17">
        <f t="shared" si="1"/>
        <v>0</v>
      </c>
      <c r="I37" s="18">
        <f t="shared" si="2"/>
        <v>0</v>
      </c>
      <c r="K37" s="110"/>
      <c r="L37" s="114"/>
    </row>
    <row r="38" spans="1:12" x14ac:dyDescent="0.3">
      <c r="A38" s="19">
        <v>30</v>
      </c>
      <c r="B38" s="95" t="s">
        <v>122</v>
      </c>
      <c r="C38" s="91">
        <v>4</v>
      </c>
      <c r="D38" s="96" t="s">
        <v>7</v>
      </c>
      <c r="E38" s="22"/>
      <c r="F38" s="5">
        <f t="shared" si="0"/>
        <v>0</v>
      </c>
      <c r="G38" s="5"/>
      <c r="H38" s="17">
        <f t="shared" si="1"/>
        <v>0</v>
      </c>
      <c r="I38" s="18">
        <f t="shared" si="2"/>
        <v>0</v>
      </c>
      <c r="K38" s="110"/>
      <c r="L38" s="114"/>
    </row>
    <row r="39" spans="1:12" x14ac:dyDescent="0.3">
      <c r="A39" s="19">
        <v>31</v>
      </c>
      <c r="B39" s="23" t="s">
        <v>144</v>
      </c>
      <c r="C39" s="6">
        <v>8</v>
      </c>
      <c r="D39" s="24" t="s">
        <v>7</v>
      </c>
      <c r="E39" s="22"/>
      <c r="F39" s="5">
        <f t="shared" si="0"/>
        <v>0</v>
      </c>
      <c r="G39" s="5"/>
      <c r="H39" s="17">
        <f t="shared" si="1"/>
        <v>0</v>
      </c>
      <c r="I39" s="18">
        <f t="shared" si="2"/>
        <v>0</v>
      </c>
      <c r="K39" s="110"/>
      <c r="L39" s="114"/>
    </row>
    <row r="40" spans="1:12" x14ac:dyDescent="0.3">
      <c r="A40" s="19">
        <v>32</v>
      </c>
      <c r="B40" s="23" t="s">
        <v>145</v>
      </c>
      <c r="C40" s="6">
        <v>12</v>
      </c>
      <c r="D40" s="24" t="s">
        <v>5</v>
      </c>
      <c r="E40" s="22"/>
      <c r="F40" s="5">
        <f t="shared" si="0"/>
        <v>0</v>
      </c>
      <c r="G40" s="5"/>
      <c r="H40" s="17">
        <f t="shared" si="1"/>
        <v>0</v>
      </c>
      <c r="I40" s="18">
        <f t="shared" si="2"/>
        <v>0</v>
      </c>
      <c r="K40" s="110"/>
      <c r="L40" s="114"/>
    </row>
    <row r="41" spans="1:12" ht="15" thickBot="1" x14ac:dyDescent="0.35">
      <c r="A41" s="37">
        <v>33</v>
      </c>
      <c r="B41" s="38" t="s">
        <v>146</v>
      </c>
      <c r="C41" s="7">
        <v>40</v>
      </c>
      <c r="D41" s="39" t="s">
        <v>7</v>
      </c>
      <c r="E41" s="40"/>
      <c r="F41" s="8">
        <f t="shared" si="0"/>
        <v>0</v>
      </c>
      <c r="G41" s="8"/>
      <c r="H41" s="41">
        <f t="shared" si="1"/>
        <v>0</v>
      </c>
      <c r="I41" s="42">
        <f t="shared" si="2"/>
        <v>0</v>
      </c>
      <c r="K41" s="110"/>
      <c r="L41" s="114"/>
    </row>
    <row r="44" spans="1:12" ht="18" x14ac:dyDescent="0.35">
      <c r="A44" s="27"/>
      <c r="B44" s="27" t="s">
        <v>77</v>
      </c>
      <c r="C44" t="s">
        <v>47</v>
      </c>
      <c r="E44" s="3" t="s">
        <v>89</v>
      </c>
      <c r="H44" s="13" t="s">
        <v>52</v>
      </c>
      <c r="I44" s="1" t="s">
        <v>100</v>
      </c>
    </row>
    <row r="45" spans="1:12" x14ac:dyDescent="0.3">
      <c r="C45" t="s">
        <v>48</v>
      </c>
      <c r="E45" s="3" t="s">
        <v>90</v>
      </c>
      <c r="H45" s="13" t="s">
        <v>53</v>
      </c>
      <c r="I45" s="15">
        <f>'Souhrn nákladů za stavbu'!I3</f>
        <v>44804</v>
      </c>
    </row>
    <row r="46" spans="1:12" ht="17.399999999999999" x14ac:dyDescent="0.3">
      <c r="B46" s="73" t="s">
        <v>87</v>
      </c>
      <c r="C46" t="s">
        <v>50</v>
      </c>
      <c r="E46" s="3" t="s">
        <v>92</v>
      </c>
      <c r="H46" s="13" t="s">
        <v>54</v>
      </c>
      <c r="I46" s="1" t="str">
        <f>'Souhrn nákladů za stavbu'!I4</f>
        <v>Petr Pospíšil</v>
      </c>
    </row>
    <row r="47" spans="1:12" ht="18" x14ac:dyDescent="0.35">
      <c r="A47" s="27"/>
      <c r="B47" s="74" t="s">
        <v>88</v>
      </c>
      <c r="C47" t="s">
        <v>49</v>
      </c>
      <c r="E47" s="27" t="str">
        <f>E5</f>
        <v>Úprava TS-  montáž technologie</v>
      </c>
      <c r="H47" s="13" t="s">
        <v>55</v>
      </c>
      <c r="I47" s="58">
        <v>2</v>
      </c>
    </row>
    <row r="48" spans="1:12" ht="15" thickBot="1" x14ac:dyDescent="0.35">
      <c r="E48" s="4"/>
    </row>
    <row r="49" spans="1:12" x14ac:dyDescent="0.3">
      <c r="A49" s="127" t="s">
        <v>0</v>
      </c>
      <c r="B49" s="129" t="s">
        <v>1</v>
      </c>
      <c r="C49" s="131" t="s">
        <v>2</v>
      </c>
      <c r="D49" s="133" t="s">
        <v>3</v>
      </c>
      <c r="E49" s="135" t="s">
        <v>13</v>
      </c>
      <c r="F49" s="136"/>
      <c r="G49" s="136" t="s">
        <v>14</v>
      </c>
      <c r="H49" s="137"/>
      <c r="I49" s="122" t="s">
        <v>4</v>
      </c>
    </row>
    <row r="50" spans="1:12" ht="15" thickBot="1" x14ac:dyDescent="0.35">
      <c r="A50" s="128"/>
      <c r="B50" s="130"/>
      <c r="C50" s="132"/>
      <c r="D50" s="134"/>
      <c r="E50" s="21" t="s">
        <v>15</v>
      </c>
      <c r="F50" s="14" t="s">
        <v>12</v>
      </c>
      <c r="G50" s="14" t="s">
        <v>15</v>
      </c>
      <c r="H50" s="16" t="s">
        <v>11</v>
      </c>
      <c r="I50" s="123"/>
    </row>
    <row r="51" spans="1:12" ht="15.75" customHeight="1" x14ac:dyDescent="0.3">
      <c r="A51" s="29">
        <v>34</v>
      </c>
      <c r="B51" s="30" t="s">
        <v>147</v>
      </c>
      <c r="C51" s="31">
        <v>10</v>
      </c>
      <c r="D51" s="32" t="s">
        <v>71</v>
      </c>
      <c r="E51" s="33"/>
      <c r="F51" s="34">
        <f t="shared" ref="F51:F63" si="3">C51*E51</f>
        <v>0</v>
      </c>
      <c r="G51" s="34"/>
      <c r="H51" s="35">
        <f t="shared" ref="H51:H63" si="4">C51*G51</f>
        <v>0</v>
      </c>
      <c r="I51" s="36">
        <f t="shared" ref="I51:I63" si="5">F51+H51</f>
        <v>0</v>
      </c>
    </row>
    <row r="52" spans="1:12" x14ac:dyDescent="0.3">
      <c r="A52" s="19">
        <v>35</v>
      </c>
      <c r="B52" s="95" t="s">
        <v>148</v>
      </c>
      <c r="C52" s="6">
        <v>30</v>
      </c>
      <c r="D52" s="24" t="s">
        <v>5</v>
      </c>
      <c r="E52" s="22"/>
      <c r="F52" s="5">
        <f t="shared" si="3"/>
        <v>0</v>
      </c>
      <c r="G52" s="5"/>
      <c r="H52" s="17">
        <f t="shared" si="4"/>
        <v>0</v>
      </c>
      <c r="I52" s="18">
        <f t="shared" si="5"/>
        <v>0</v>
      </c>
      <c r="L52" s="90"/>
    </row>
    <row r="53" spans="1:12" x14ac:dyDescent="0.3">
      <c r="A53" s="19">
        <v>36</v>
      </c>
      <c r="B53" s="95" t="s">
        <v>149</v>
      </c>
      <c r="C53" s="6">
        <v>20</v>
      </c>
      <c r="D53" s="24" t="s">
        <v>7</v>
      </c>
      <c r="E53" s="66"/>
      <c r="F53" s="5">
        <f t="shared" si="3"/>
        <v>0</v>
      </c>
      <c r="G53" s="5"/>
      <c r="H53" s="17">
        <f t="shared" si="4"/>
        <v>0</v>
      </c>
      <c r="I53" s="18">
        <f t="shared" si="5"/>
        <v>0</v>
      </c>
      <c r="L53" s="90"/>
    </row>
    <row r="54" spans="1:12" x14ac:dyDescent="0.3">
      <c r="A54" s="19">
        <v>37</v>
      </c>
      <c r="B54" s="23" t="s">
        <v>150</v>
      </c>
      <c r="C54" s="6">
        <v>20</v>
      </c>
      <c r="D54" s="24" t="s">
        <v>151</v>
      </c>
      <c r="E54" s="22"/>
      <c r="F54" s="5">
        <f t="shared" si="3"/>
        <v>0</v>
      </c>
      <c r="G54" s="5"/>
      <c r="H54" s="17">
        <f t="shared" si="4"/>
        <v>0</v>
      </c>
      <c r="I54" s="18">
        <f t="shared" si="5"/>
        <v>0</v>
      </c>
      <c r="L54" s="90"/>
    </row>
    <row r="55" spans="1:12" ht="15.75" customHeight="1" x14ac:dyDescent="0.3">
      <c r="A55" s="19">
        <v>38</v>
      </c>
      <c r="B55" s="23" t="s">
        <v>153</v>
      </c>
      <c r="C55" s="6">
        <v>8</v>
      </c>
      <c r="D55" s="24" t="s">
        <v>7</v>
      </c>
      <c r="E55" s="22"/>
      <c r="F55" s="5">
        <f t="shared" si="3"/>
        <v>0</v>
      </c>
      <c r="G55" s="5"/>
      <c r="H55" s="17">
        <f t="shared" si="4"/>
        <v>0</v>
      </c>
      <c r="I55" s="18">
        <f t="shared" si="5"/>
        <v>0</v>
      </c>
      <c r="L55" s="90"/>
    </row>
    <row r="56" spans="1:12" x14ac:dyDescent="0.3">
      <c r="A56" s="19">
        <v>39</v>
      </c>
      <c r="B56" s="23" t="s">
        <v>154</v>
      </c>
      <c r="C56" s="6">
        <v>4</v>
      </c>
      <c r="D56" s="24" t="s">
        <v>7</v>
      </c>
      <c r="E56" s="22"/>
      <c r="F56" s="5">
        <f t="shared" si="3"/>
        <v>0</v>
      </c>
      <c r="G56" s="5"/>
      <c r="H56" s="17">
        <f t="shared" si="4"/>
        <v>0</v>
      </c>
      <c r="I56" s="18">
        <f t="shared" si="5"/>
        <v>0</v>
      </c>
      <c r="L56" s="90"/>
    </row>
    <row r="57" spans="1:12" x14ac:dyDescent="0.3">
      <c r="A57" s="19">
        <v>40</v>
      </c>
      <c r="B57" s="23" t="s">
        <v>155</v>
      </c>
      <c r="C57" s="6">
        <v>4</v>
      </c>
      <c r="D57" s="24" t="s">
        <v>7</v>
      </c>
      <c r="E57" s="22"/>
      <c r="F57" s="5">
        <f>C57*E57</f>
        <v>0</v>
      </c>
      <c r="G57" s="5"/>
      <c r="H57" s="17">
        <f>C57*G57</f>
        <v>0</v>
      </c>
      <c r="I57" s="18">
        <f>F57+H57</f>
        <v>0</v>
      </c>
      <c r="L57" s="90"/>
    </row>
    <row r="58" spans="1:12" x14ac:dyDescent="0.3">
      <c r="A58" s="19">
        <v>41</v>
      </c>
      <c r="B58" s="95" t="s">
        <v>156</v>
      </c>
      <c r="C58" s="6">
        <v>6</v>
      </c>
      <c r="D58" s="24" t="s">
        <v>7</v>
      </c>
      <c r="E58" s="22"/>
      <c r="F58" s="5">
        <f t="shared" si="3"/>
        <v>0</v>
      </c>
      <c r="G58" s="5"/>
      <c r="H58" s="17">
        <f t="shared" si="4"/>
        <v>0</v>
      </c>
      <c r="I58" s="18">
        <f t="shared" si="5"/>
        <v>0</v>
      </c>
      <c r="L58" s="90"/>
    </row>
    <row r="59" spans="1:12" x14ac:dyDescent="0.3">
      <c r="A59" s="19">
        <v>42</v>
      </c>
      <c r="B59" s="23" t="s">
        <v>157</v>
      </c>
      <c r="C59" s="6">
        <v>20</v>
      </c>
      <c r="D59" s="24" t="s">
        <v>7</v>
      </c>
      <c r="E59" s="22"/>
      <c r="F59" s="5">
        <f t="shared" si="3"/>
        <v>0</v>
      </c>
      <c r="G59" s="5"/>
      <c r="H59" s="17">
        <f t="shared" si="4"/>
        <v>0</v>
      </c>
      <c r="I59" s="18">
        <f t="shared" si="5"/>
        <v>0</v>
      </c>
      <c r="L59" s="90"/>
    </row>
    <row r="60" spans="1:12" x14ac:dyDescent="0.3">
      <c r="A60" s="19">
        <v>43</v>
      </c>
      <c r="B60" s="23" t="s">
        <v>158</v>
      </c>
      <c r="C60" s="6">
        <v>20</v>
      </c>
      <c r="D60" s="24" t="s">
        <v>7</v>
      </c>
      <c r="E60" s="22"/>
      <c r="F60" s="5">
        <f t="shared" si="3"/>
        <v>0</v>
      </c>
      <c r="G60" s="5"/>
      <c r="H60" s="17">
        <f t="shared" si="4"/>
        <v>0</v>
      </c>
      <c r="I60" s="18">
        <f t="shared" si="5"/>
        <v>0</v>
      </c>
      <c r="L60" s="90"/>
    </row>
    <row r="61" spans="1:12" x14ac:dyDescent="0.3">
      <c r="A61" s="19">
        <v>44</v>
      </c>
      <c r="B61" s="95" t="s">
        <v>159</v>
      </c>
      <c r="C61" s="6">
        <v>10</v>
      </c>
      <c r="D61" s="24" t="s">
        <v>7</v>
      </c>
      <c r="E61" s="22"/>
      <c r="F61" s="5">
        <f t="shared" si="3"/>
        <v>0</v>
      </c>
      <c r="G61" s="5"/>
      <c r="H61" s="17">
        <f t="shared" si="4"/>
        <v>0</v>
      </c>
      <c r="I61" s="18">
        <f t="shared" si="5"/>
        <v>0</v>
      </c>
      <c r="L61" s="90"/>
    </row>
    <row r="62" spans="1:12" x14ac:dyDescent="0.3">
      <c r="A62" s="19">
        <v>45</v>
      </c>
      <c r="B62" s="23" t="s">
        <v>160</v>
      </c>
      <c r="C62" s="6">
        <v>1</v>
      </c>
      <c r="D62" s="24" t="s">
        <v>38</v>
      </c>
      <c r="E62" s="22"/>
      <c r="F62" s="5">
        <f t="shared" si="3"/>
        <v>0</v>
      </c>
      <c r="G62" s="5"/>
      <c r="H62" s="17">
        <f t="shared" si="4"/>
        <v>0</v>
      </c>
      <c r="I62" s="18">
        <f t="shared" si="5"/>
        <v>0</v>
      </c>
    </row>
    <row r="63" spans="1:12" x14ac:dyDescent="0.3">
      <c r="A63" s="48">
        <v>46</v>
      </c>
      <c r="B63" s="95" t="s">
        <v>44</v>
      </c>
      <c r="C63" s="10">
        <v>1</v>
      </c>
      <c r="D63" s="49" t="s">
        <v>38</v>
      </c>
      <c r="E63" s="50"/>
      <c r="F63" s="11">
        <f t="shared" si="3"/>
        <v>0</v>
      </c>
      <c r="G63" s="11"/>
      <c r="H63" s="51">
        <f t="shared" si="4"/>
        <v>0</v>
      </c>
      <c r="I63" s="52">
        <f t="shared" si="5"/>
        <v>0</v>
      </c>
    </row>
    <row r="64" spans="1:12" ht="15" thickBot="1" x14ac:dyDescent="0.35">
      <c r="A64" s="81"/>
      <c r="B64" s="82" t="s">
        <v>37</v>
      </c>
      <c r="C64" s="105"/>
      <c r="D64" s="106"/>
      <c r="E64" s="83"/>
      <c r="F64" s="84">
        <f>SUM(F9:F41)+SUM(F51:F63)</f>
        <v>0</v>
      </c>
      <c r="G64" s="85"/>
      <c r="H64" s="86">
        <f>SUM(H9:H41)+SUM(H51:H63)</f>
        <v>0</v>
      </c>
      <c r="I64" s="87">
        <f>SUM(I9:I41)+SUM(I51:I63)</f>
        <v>0</v>
      </c>
    </row>
    <row r="65" spans="2:9" ht="28.8" customHeight="1" x14ac:dyDescent="0.3">
      <c r="B65" s="140" t="s">
        <v>172</v>
      </c>
      <c r="C65" s="140"/>
      <c r="D65" s="140"/>
      <c r="E65" s="140"/>
      <c r="F65" s="140"/>
      <c r="G65" s="140"/>
      <c r="H65" s="140"/>
      <c r="I65" s="140"/>
    </row>
  </sheetData>
  <mergeCells count="15">
    <mergeCell ref="B65:I65"/>
    <mergeCell ref="I7:I8"/>
    <mergeCell ref="A49:A50"/>
    <mergeCell ref="B49:B50"/>
    <mergeCell ref="C49:C50"/>
    <mergeCell ref="D49:D50"/>
    <mergeCell ref="E49:F49"/>
    <mergeCell ref="G49:H49"/>
    <mergeCell ref="I49:I50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6"/>
  <sheetViews>
    <sheetView topLeftCell="A25" zoomScale="125" zoomScaleNormal="125" workbookViewId="0">
      <selection activeCell="B36" sqref="B36:I36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1" spans="1:12" x14ac:dyDescent="0.3">
      <c r="B1" s="115"/>
      <c r="C1" s="108"/>
      <c r="D1" s="108"/>
      <c r="E1" s="110"/>
      <c r="F1" s="110"/>
      <c r="G1" s="110"/>
      <c r="H1" s="110"/>
      <c r="I1" s="110"/>
    </row>
    <row r="2" spans="1:12" ht="18" x14ac:dyDescent="0.35">
      <c r="A2" s="27"/>
      <c r="B2" s="112" t="s">
        <v>77</v>
      </c>
      <c r="C2" s="108" t="s">
        <v>47</v>
      </c>
      <c r="D2" s="108"/>
      <c r="E2" s="109" t="s">
        <v>89</v>
      </c>
      <c r="F2" s="110"/>
      <c r="G2" s="110"/>
      <c r="H2" s="111" t="s">
        <v>52</v>
      </c>
      <c r="I2" s="110" t="s">
        <v>51</v>
      </c>
    </row>
    <row r="3" spans="1:12" x14ac:dyDescent="0.3">
      <c r="B3" s="115"/>
      <c r="C3" s="108" t="s">
        <v>48</v>
      </c>
      <c r="D3" s="108"/>
      <c r="E3" s="109" t="s">
        <v>90</v>
      </c>
      <c r="F3" s="110"/>
      <c r="G3" s="110"/>
      <c r="H3" s="111" t="s">
        <v>53</v>
      </c>
      <c r="I3" s="116">
        <f>'Souhrn nákladů za stavbu'!I3</f>
        <v>44804</v>
      </c>
    </row>
    <row r="4" spans="1:12" ht="17.399999999999999" x14ac:dyDescent="0.3">
      <c r="B4" s="117" t="s">
        <v>87</v>
      </c>
      <c r="C4" s="108" t="s">
        <v>50</v>
      </c>
      <c r="D4" s="108"/>
      <c r="E4" s="109" t="s">
        <v>92</v>
      </c>
      <c r="F4" s="110"/>
      <c r="G4" s="110"/>
      <c r="H4" s="111" t="s">
        <v>54</v>
      </c>
      <c r="I4" s="110" t="str">
        <f>'Souhrn nákladů za stavbu'!I4</f>
        <v>Petr Pospíšil</v>
      </c>
    </row>
    <row r="5" spans="1:12" ht="18" x14ac:dyDescent="0.35">
      <c r="A5" s="27"/>
      <c r="B5" s="118" t="s">
        <v>88</v>
      </c>
      <c r="C5" s="108" t="s">
        <v>49</v>
      </c>
      <c r="D5" s="108"/>
      <c r="E5" s="112" t="s">
        <v>96</v>
      </c>
      <c r="F5" s="110"/>
      <c r="G5" s="110"/>
      <c r="H5" s="111" t="s">
        <v>55</v>
      </c>
      <c r="I5" s="119">
        <v>4</v>
      </c>
    </row>
    <row r="6" spans="1:12" ht="18.600000000000001" thickBot="1" x14ac:dyDescent="0.4">
      <c r="B6" s="115"/>
      <c r="C6" s="108"/>
      <c r="D6" s="108"/>
      <c r="E6" s="113"/>
      <c r="F6" s="110"/>
      <c r="G6" s="110"/>
      <c r="H6" s="110"/>
      <c r="I6" s="110"/>
    </row>
    <row r="7" spans="1:12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35" t="s">
        <v>13</v>
      </c>
      <c r="F7" s="136"/>
      <c r="G7" s="136" t="s">
        <v>14</v>
      </c>
      <c r="H7" s="137"/>
      <c r="I7" s="138" t="s">
        <v>4</v>
      </c>
    </row>
    <row r="8" spans="1:12" ht="15" thickBot="1" x14ac:dyDescent="0.35">
      <c r="A8" s="128"/>
      <c r="B8" s="130"/>
      <c r="C8" s="132"/>
      <c r="D8" s="134"/>
      <c r="E8" s="21" t="s">
        <v>15</v>
      </c>
      <c r="F8" s="14" t="s">
        <v>12</v>
      </c>
      <c r="G8" s="14" t="s">
        <v>15</v>
      </c>
      <c r="H8" s="16" t="s">
        <v>11</v>
      </c>
      <c r="I8" s="139"/>
    </row>
    <row r="9" spans="1:12" ht="15" customHeight="1" x14ac:dyDescent="0.3">
      <c r="A9" s="100">
        <v>1</v>
      </c>
      <c r="B9" s="101" t="s">
        <v>9</v>
      </c>
      <c r="C9" s="75">
        <v>6</v>
      </c>
      <c r="D9" s="102" t="s">
        <v>7</v>
      </c>
      <c r="E9" s="33"/>
      <c r="F9" s="34">
        <f t="shared" ref="F9:F18" si="0">C9*E9</f>
        <v>0</v>
      </c>
      <c r="G9" s="34"/>
      <c r="H9" s="35">
        <f t="shared" ref="H9:H18" si="1">C9*G9</f>
        <v>0</v>
      </c>
      <c r="I9" s="36">
        <f t="shared" ref="I9:I18" si="2">F9+H9</f>
        <v>0</v>
      </c>
    </row>
    <row r="10" spans="1:12" x14ac:dyDescent="0.3">
      <c r="A10" s="93">
        <v>2</v>
      </c>
      <c r="B10" s="95" t="s">
        <v>10</v>
      </c>
      <c r="C10" s="76">
        <v>150</v>
      </c>
      <c r="D10" s="96" t="s">
        <v>23</v>
      </c>
      <c r="E10" s="22"/>
      <c r="F10" s="5">
        <f t="shared" si="0"/>
        <v>0</v>
      </c>
      <c r="G10" s="5"/>
      <c r="H10" s="17">
        <f t="shared" si="1"/>
        <v>0</v>
      </c>
      <c r="I10" s="18">
        <f t="shared" si="2"/>
        <v>0</v>
      </c>
      <c r="L10" s="90"/>
    </row>
    <row r="11" spans="1:12" x14ac:dyDescent="0.3">
      <c r="A11" s="93">
        <v>3</v>
      </c>
      <c r="B11" s="95" t="s">
        <v>17</v>
      </c>
      <c r="C11" s="76">
        <v>12</v>
      </c>
      <c r="D11" s="96" t="s">
        <v>7</v>
      </c>
      <c r="E11" s="22"/>
      <c r="F11" s="5">
        <f t="shared" si="0"/>
        <v>0</v>
      </c>
      <c r="G11" s="5"/>
      <c r="H11" s="17">
        <f t="shared" si="1"/>
        <v>0</v>
      </c>
      <c r="I11" s="18">
        <f t="shared" si="2"/>
        <v>0</v>
      </c>
      <c r="L11" s="90"/>
    </row>
    <row r="12" spans="1:12" x14ac:dyDescent="0.3">
      <c r="A12" s="93">
        <v>4</v>
      </c>
      <c r="B12" s="95" t="s">
        <v>18</v>
      </c>
      <c r="C12" s="76">
        <v>70</v>
      </c>
      <c r="D12" s="96" t="s">
        <v>7</v>
      </c>
      <c r="E12" s="22"/>
      <c r="F12" s="5">
        <f t="shared" si="0"/>
        <v>0</v>
      </c>
      <c r="G12" s="5"/>
      <c r="H12" s="17">
        <f t="shared" si="1"/>
        <v>0</v>
      </c>
      <c r="I12" s="18">
        <f t="shared" si="2"/>
        <v>0</v>
      </c>
      <c r="L12" s="90"/>
    </row>
    <row r="13" spans="1:12" x14ac:dyDescent="0.3">
      <c r="A13" s="93">
        <v>5</v>
      </c>
      <c r="B13" s="95" t="s">
        <v>19</v>
      </c>
      <c r="C13" s="76">
        <v>12</v>
      </c>
      <c r="D13" s="96" t="s">
        <v>7</v>
      </c>
      <c r="E13" s="22"/>
      <c r="F13" s="5">
        <f t="shared" si="0"/>
        <v>0</v>
      </c>
      <c r="G13" s="5"/>
      <c r="H13" s="17">
        <f t="shared" si="1"/>
        <v>0</v>
      </c>
      <c r="I13" s="18">
        <f t="shared" si="2"/>
        <v>0</v>
      </c>
      <c r="L13" s="90"/>
    </row>
    <row r="14" spans="1:12" x14ac:dyDescent="0.3">
      <c r="A14" s="93">
        <v>6</v>
      </c>
      <c r="B14" s="95" t="s">
        <v>105</v>
      </c>
      <c r="C14" s="76">
        <v>120</v>
      </c>
      <c r="D14" s="96" t="s">
        <v>7</v>
      </c>
      <c r="E14" s="22"/>
      <c r="F14" s="5">
        <f t="shared" si="0"/>
        <v>0</v>
      </c>
      <c r="G14" s="5"/>
      <c r="H14" s="17">
        <f t="shared" si="1"/>
        <v>0</v>
      </c>
      <c r="I14" s="18">
        <f t="shared" si="2"/>
        <v>0</v>
      </c>
      <c r="L14" s="90"/>
    </row>
    <row r="15" spans="1:12" x14ac:dyDescent="0.3">
      <c r="A15" s="93">
        <v>7</v>
      </c>
      <c r="B15" s="53" t="s">
        <v>114</v>
      </c>
      <c r="C15" s="76">
        <v>1</v>
      </c>
      <c r="D15" s="96" t="s">
        <v>7</v>
      </c>
      <c r="E15" s="22"/>
      <c r="F15" s="5">
        <f t="shared" si="0"/>
        <v>0</v>
      </c>
      <c r="G15" s="5"/>
      <c r="H15" s="17">
        <f t="shared" si="1"/>
        <v>0</v>
      </c>
      <c r="I15" s="18">
        <f t="shared" si="2"/>
        <v>0</v>
      </c>
      <c r="L15" s="90"/>
    </row>
    <row r="16" spans="1:12" x14ac:dyDescent="0.3">
      <c r="A16" s="93">
        <v>8</v>
      </c>
      <c r="B16" s="95" t="s">
        <v>20</v>
      </c>
      <c r="C16" s="76">
        <v>4</v>
      </c>
      <c r="D16" s="96" t="s">
        <v>5</v>
      </c>
      <c r="E16" s="22"/>
      <c r="F16" s="5">
        <f t="shared" si="0"/>
        <v>0</v>
      </c>
      <c r="G16" s="5"/>
      <c r="H16" s="17">
        <f t="shared" si="1"/>
        <v>0</v>
      </c>
      <c r="I16" s="18">
        <f t="shared" si="2"/>
        <v>0</v>
      </c>
      <c r="L16" s="90"/>
    </row>
    <row r="17" spans="1:12" x14ac:dyDescent="0.3">
      <c r="A17" s="93">
        <v>9</v>
      </c>
      <c r="B17" s="95" t="s">
        <v>21</v>
      </c>
      <c r="C17" s="76">
        <v>6</v>
      </c>
      <c r="D17" s="96" t="s">
        <v>7</v>
      </c>
      <c r="E17" s="22"/>
      <c r="F17" s="5">
        <f t="shared" si="0"/>
        <v>0</v>
      </c>
      <c r="G17" s="5"/>
      <c r="H17" s="17">
        <f t="shared" si="1"/>
        <v>0</v>
      </c>
      <c r="I17" s="18">
        <f t="shared" si="2"/>
        <v>0</v>
      </c>
      <c r="L17" s="90"/>
    </row>
    <row r="18" spans="1:12" x14ac:dyDescent="0.3">
      <c r="A18" s="93">
        <v>10</v>
      </c>
      <c r="B18" s="95" t="s">
        <v>22</v>
      </c>
      <c r="C18" s="76">
        <v>1</v>
      </c>
      <c r="D18" s="96" t="s">
        <v>23</v>
      </c>
      <c r="E18" s="22"/>
      <c r="F18" s="5">
        <f t="shared" si="0"/>
        <v>0</v>
      </c>
      <c r="G18" s="5"/>
      <c r="H18" s="17">
        <f t="shared" si="1"/>
        <v>0</v>
      </c>
      <c r="I18" s="18">
        <f t="shared" si="2"/>
        <v>0</v>
      </c>
      <c r="L18" s="90"/>
    </row>
    <row r="19" spans="1:12" x14ac:dyDescent="0.3">
      <c r="A19" s="93">
        <v>11</v>
      </c>
      <c r="B19" s="95" t="s">
        <v>43</v>
      </c>
      <c r="C19" s="76">
        <v>0.5</v>
      </c>
      <c r="D19" s="96" t="s">
        <v>42</v>
      </c>
      <c r="E19" s="22"/>
      <c r="F19" s="5">
        <f t="shared" ref="F19" si="3">C19*E19</f>
        <v>0</v>
      </c>
      <c r="G19" s="5"/>
      <c r="H19" s="17">
        <f t="shared" ref="H19" si="4">C19*G19</f>
        <v>0</v>
      </c>
      <c r="I19" s="18">
        <f t="shared" ref="I19" si="5">F19+H19</f>
        <v>0</v>
      </c>
      <c r="L19" s="90"/>
    </row>
    <row r="20" spans="1:12" x14ac:dyDescent="0.3">
      <c r="A20" s="78">
        <v>12</v>
      </c>
      <c r="B20" s="95" t="s">
        <v>107</v>
      </c>
      <c r="C20" s="91">
        <v>20</v>
      </c>
      <c r="D20" s="96" t="s">
        <v>5</v>
      </c>
      <c r="E20" s="22"/>
      <c r="F20" s="5">
        <f t="shared" ref="F20:F34" si="6">C20*E20</f>
        <v>0</v>
      </c>
      <c r="G20" s="5"/>
      <c r="H20" s="17">
        <f t="shared" ref="H20:H34" si="7">C20*G20</f>
        <v>0</v>
      </c>
      <c r="I20" s="18">
        <f t="shared" ref="I20:I34" si="8">F20+H20</f>
        <v>0</v>
      </c>
      <c r="L20" s="90"/>
    </row>
    <row r="21" spans="1:12" x14ac:dyDescent="0.3">
      <c r="A21" s="77">
        <v>13</v>
      </c>
      <c r="B21" s="95" t="s">
        <v>106</v>
      </c>
      <c r="C21" s="91">
        <v>35</v>
      </c>
      <c r="D21" s="96" t="s">
        <v>7</v>
      </c>
      <c r="E21" s="66"/>
      <c r="F21" s="5">
        <f t="shared" si="6"/>
        <v>0</v>
      </c>
      <c r="G21" s="5"/>
      <c r="H21" s="17">
        <f t="shared" si="7"/>
        <v>0</v>
      </c>
      <c r="I21" s="18">
        <f t="shared" si="8"/>
        <v>0</v>
      </c>
      <c r="L21" s="90"/>
    </row>
    <row r="22" spans="1:12" x14ac:dyDescent="0.3">
      <c r="A22" s="93">
        <v>14</v>
      </c>
      <c r="B22" s="95" t="s">
        <v>109</v>
      </c>
      <c r="C22" s="91">
        <v>7</v>
      </c>
      <c r="D22" s="96" t="s">
        <v>7</v>
      </c>
      <c r="E22" s="22"/>
      <c r="F22" s="5">
        <f t="shared" si="6"/>
        <v>0</v>
      </c>
      <c r="G22" s="5"/>
      <c r="H22" s="17">
        <f t="shared" si="7"/>
        <v>0</v>
      </c>
      <c r="I22" s="18">
        <f t="shared" si="8"/>
        <v>0</v>
      </c>
      <c r="L22" s="90"/>
    </row>
    <row r="23" spans="1:12" ht="15" customHeight="1" x14ac:dyDescent="0.3">
      <c r="A23" s="93">
        <v>15</v>
      </c>
      <c r="B23" s="95" t="s">
        <v>110</v>
      </c>
      <c r="C23" s="91">
        <v>3</v>
      </c>
      <c r="D23" s="96" t="s">
        <v>7</v>
      </c>
      <c r="E23" s="22"/>
      <c r="F23" s="5">
        <f t="shared" si="6"/>
        <v>0</v>
      </c>
      <c r="G23" s="5"/>
      <c r="H23" s="17">
        <f t="shared" si="7"/>
        <v>0</v>
      </c>
      <c r="I23" s="18">
        <f t="shared" si="8"/>
        <v>0</v>
      </c>
      <c r="L23" s="90"/>
    </row>
    <row r="24" spans="1:12" x14ac:dyDescent="0.3">
      <c r="A24" s="93">
        <v>16</v>
      </c>
      <c r="B24" s="95" t="s">
        <v>80</v>
      </c>
      <c r="C24" s="91">
        <v>35</v>
      </c>
      <c r="D24" s="96" t="s">
        <v>5</v>
      </c>
      <c r="E24" s="22"/>
      <c r="F24" s="5">
        <f t="shared" si="6"/>
        <v>0</v>
      </c>
      <c r="G24" s="5"/>
      <c r="H24" s="17">
        <f t="shared" si="7"/>
        <v>0</v>
      </c>
      <c r="I24" s="18">
        <f t="shared" si="8"/>
        <v>0</v>
      </c>
      <c r="L24" s="90"/>
    </row>
    <row r="25" spans="1:12" x14ac:dyDescent="0.3">
      <c r="A25" s="93">
        <v>17</v>
      </c>
      <c r="B25" s="95" t="s">
        <v>81</v>
      </c>
      <c r="C25" s="91">
        <v>1</v>
      </c>
      <c r="D25" s="96" t="s">
        <v>38</v>
      </c>
      <c r="E25" s="22"/>
      <c r="F25" s="5">
        <f t="shared" si="6"/>
        <v>0</v>
      </c>
      <c r="G25" s="5"/>
      <c r="H25" s="17">
        <f t="shared" si="7"/>
        <v>0</v>
      </c>
      <c r="I25" s="18">
        <f t="shared" si="8"/>
        <v>0</v>
      </c>
      <c r="L25" s="90"/>
    </row>
    <row r="26" spans="1:12" x14ac:dyDescent="0.3">
      <c r="A26" s="93">
        <v>18</v>
      </c>
      <c r="B26" s="95" t="s">
        <v>112</v>
      </c>
      <c r="C26" s="91">
        <v>4</v>
      </c>
      <c r="D26" s="96" t="s">
        <v>7</v>
      </c>
      <c r="E26" s="22"/>
      <c r="F26" s="5">
        <f t="shared" si="6"/>
        <v>0</v>
      </c>
      <c r="G26" s="5"/>
      <c r="H26" s="17">
        <f t="shared" si="7"/>
        <v>0</v>
      </c>
      <c r="I26" s="18">
        <f t="shared" si="8"/>
        <v>0</v>
      </c>
      <c r="L26" s="90"/>
    </row>
    <row r="27" spans="1:12" x14ac:dyDescent="0.3">
      <c r="A27" s="93">
        <v>19</v>
      </c>
      <c r="B27" s="95" t="s">
        <v>82</v>
      </c>
      <c r="C27" s="91">
        <v>8</v>
      </c>
      <c r="D27" s="96" t="s">
        <v>7</v>
      </c>
      <c r="E27" s="22"/>
      <c r="F27" s="5">
        <f t="shared" si="6"/>
        <v>0</v>
      </c>
      <c r="G27" s="5"/>
      <c r="H27" s="17">
        <f t="shared" si="7"/>
        <v>0</v>
      </c>
      <c r="I27" s="18">
        <f t="shared" si="8"/>
        <v>0</v>
      </c>
      <c r="L27" s="90"/>
    </row>
    <row r="28" spans="1:12" x14ac:dyDescent="0.3">
      <c r="A28" s="93">
        <v>20</v>
      </c>
      <c r="B28" s="95" t="s">
        <v>83</v>
      </c>
      <c r="C28" s="91">
        <v>15</v>
      </c>
      <c r="D28" s="96" t="s">
        <v>5</v>
      </c>
      <c r="E28" s="22"/>
      <c r="F28" s="5">
        <f t="shared" si="6"/>
        <v>0</v>
      </c>
      <c r="G28" s="5"/>
      <c r="H28" s="17">
        <f t="shared" si="7"/>
        <v>0</v>
      </c>
      <c r="I28" s="18">
        <f t="shared" si="8"/>
        <v>0</v>
      </c>
      <c r="L28" s="90"/>
    </row>
    <row r="29" spans="1:12" x14ac:dyDescent="0.3">
      <c r="A29" s="93">
        <v>21</v>
      </c>
      <c r="B29" s="95" t="s">
        <v>84</v>
      </c>
      <c r="C29" s="91">
        <v>30</v>
      </c>
      <c r="D29" s="96" t="s">
        <v>5</v>
      </c>
      <c r="E29" s="22"/>
      <c r="F29" s="5">
        <f t="shared" si="6"/>
        <v>0</v>
      </c>
      <c r="G29" s="5"/>
      <c r="H29" s="17">
        <f t="shared" si="7"/>
        <v>0</v>
      </c>
      <c r="I29" s="18">
        <f t="shared" si="8"/>
        <v>0</v>
      </c>
      <c r="L29" s="90"/>
    </row>
    <row r="30" spans="1:12" x14ac:dyDescent="0.3">
      <c r="A30" s="93">
        <v>22</v>
      </c>
      <c r="B30" s="95" t="s">
        <v>85</v>
      </c>
      <c r="C30" s="91">
        <v>1</v>
      </c>
      <c r="D30" s="96" t="s">
        <v>38</v>
      </c>
      <c r="E30" s="22"/>
      <c r="F30" s="5">
        <f t="shared" si="6"/>
        <v>0</v>
      </c>
      <c r="G30" s="5"/>
      <c r="H30" s="17">
        <f t="shared" si="7"/>
        <v>0</v>
      </c>
      <c r="I30" s="18">
        <f t="shared" si="8"/>
        <v>0</v>
      </c>
      <c r="L30" s="90"/>
    </row>
    <row r="31" spans="1:12" x14ac:dyDescent="0.3">
      <c r="A31" s="93">
        <v>23</v>
      </c>
      <c r="B31" s="95" t="s">
        <v>86</v>
      </c>
      <c r="C31" s="91">
        <v>50</v>
      </c>
      <c r="D31" s="96" t="s">
        <v>7</v>
      </c>
      <c r="E31" s="22"/>
      <c r="F31" s="5">
        <f t="shared" si="6"/>
        <v>0</v>
      </c>
      <c r="G31" s="5"/>
      <c r="H31" s="17">
        <f t="shared" si="7"/>
        <v>0</v>
      </c>
      <c r="I31" s="18">
        <f t="shared" si="8"/>
        <v>0</v>
      </c>
      <c r="L31" s="90"/>
    </row>
    <row r="32" spans="1:12" x14ac:dyDescent="0.3">
      <c r="A32" s="93">
        <v>24</v>
      </c>
      <c r="B32" s="95" t="s">
        <v>113</v>
      </c>
      <c r="C32" s="91">
        <v>30</v>
      </c>
      <c r="D32" s="96" t="s">
        <v>7</v>
      </c>
      <c r="E32" s="22"/>
      <c r="F32" s="5">
        <f t="shared" si="6"/>
        <v>0</v>
      </c>
      <c r="G32" s="5"/>
      <c r="H32" s="17">
        <f t="shared" si="7"/>
        <v>0</v>
      </c>
      <c r="I32" s="18">
        <f t="shared" si="8"/>
        <v>0</v>
      </c>
      <c r="L32" s="90"/>
    </row>
    <row r="33" spans="1:12" x14ac:dyDescent="0.3">
      <c r="A33" s="93">
        <v>25</v>
      </c>
      <c r="B33" s="95" t="s">
        <v>111</v>
      </c>
      <c r="C33" s="91">
        <v>16</v>
      </c>
      <c r="D33" s="96" t="s">
        <v>7</v>
      </c>
      <c r="E33" s="22"/>
      <c r="F33" s="5">
        <f t="shared" si="6"/>
        <v>0</v>
      </c>
      <c r="G33" s="5"/>
      <c r="H33" s="17">
        <f t="shared" si="7"/>
        <v>0</v>
      </c>
      <c r="I33" s="18">
        <f t="shared" si="8"/>
        <v>0</v>
      </c>
      <c r="L33" s="90"/>
    </row>
    <row r="34" spans="1:12" ht="15" thickBot="1" x14ac:dyDescent="0.35">
      <c r="A34" s="94">
        <v>30</v>
      </c>
      <c r="B34" s="103" t="s">
        <v>44</v>
      </c>
      <c r="C34" s="105">
        <v>1</v>
      </c>
      <c r="D34" s="106" t="s">
        <v>38</v>
      </c>
      <c r="E34" s="79"/>
      <c r="F34" s="8">
        <f t="shared" si="6"/>
        <v>0</v>
      </c>
      <c r="G34" s="80"/>
      <c r="H34" s="41">
        <f t="shared" si="7"/>
        <v>0</v>
      </c>
      <c r="I34" s="42">
        <f t="shared" si="8"/>
        <v>0</v>
      </c>
    </row>
    <row r="35" spans="1:12" ht="15" thickBot="1" x14ac:dyDescent="0.35">
      <c r="A35" s="20"/>
      <c r="B35" s="25" t="s">
        <v>37</v>
      </c>
      <c r="C35" s="12"/>
      <c r="D35" s="26"/>
      <c r="E35" s="43"/>
      <c r="F35" s="44">
        <f>SUM(F9:F34)</f>
        <v>0</v>
      </c>
      <c r="G35" s="45"/>
      <c r="H35" s="46">
        <f>SUM(H9:H34)</f>
        <v>0</v>
      </c>
      <c r="I35" s="47">
        <f>SUM(I9:I34)</f>
        <v>0</v>
      </c>
    </row>
    <row r="36" spans="1:12" x14ac:dyDescent="0.3">
      <c r="B36" s="140" t="s">
        <v>172</v>
      </c>
      <c r="C36" s="140"/>
      <c r="D36" s="140"/>
      <c r="E36" s="140"/>
      <c r="F36" s="140"/>
      <c r="G36" s="140"/>
      <c r="H36" s="140"/>
      <c r="I36" s="140"/>
    </row>
  </sheetData>
  <mergeCells count="8">
    <mergeCell ref="B36:I36"/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M22"/>
  <sheetViews>
    <sheetView topLeftCell="A10" zoomScale="125" zoomScaleNormal="125" workbookViewId="0">
      <selection activeCell="B29" sqref="B29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13" ht="18" x14ac:dyDescent="0.35">
      <c r="A2" s="27"/>
      <c r="B2" s="27" t="s">
        <v>78</v>
      </c>
      <c r="C2" t="s">
        <v>47</v>
      </c>
      <c r="E2" s="3" t="s">
        <v>89</v>
      </c>
      <c r="H2" s="13" t="s">
        <v>52</v>
      </c>
      <c r="I2" s="1" t="s">
        <v>51</v>
      </c>
    </row>
    <row r="3" spans="1:13" x14ac:dyDescent="0.3">
      <c r="C3" t="s">
        <v>48</v>
      </c>
      <c r="E3" s="3" t="s">
        <v>90</v>
      </c>
      <c r="H3" s="13" t="s">
        <v>53</v>
      </c>
      <c r="I3" s="15">
        <f>'Souhrn nákladů za stavbu'!I3</f>
        <v>44804</v>
      </c>
    </row>
    <row r="4" spans="1:13" ht="17.399999999999999" x14ac:dyDescent="0.3">
      <c r="B4" s="73" t="s">
        <v>87</v>
      </c>
      <c r="C4" t="s">
        <v>50</v>
      </c>
      <c r="E4" s="3" t="s">
        <v>92</v>
      </c>
      <c r="H4" s="13" t="s">
        <v>54</v>
      </c>
      <c r="I4" s="1" t="str">
        <f>'Souhrn nákladů za stavbu'!I4</f>
        <v>Petr Pospíšil</v>
      </c>
    </row>
    <row r="5" spans="1:13" ht="18" x14ac:dyDescent="0.35">
      <c r="A5" s="27"/>
      <c r="B5" s="74" t="s">
        <v>88</v>
      </c>
      <c r="C5" t="s">
        <v>49</v>
      </c>
      <c r="E5" s="27" t="s">
        <v>101</v>
      </c>
      <c r="H5" s="13" t="s">
        <v>55</v>
      </c>
      <c r="I5" s="58">
        <v>4</v>
      </c>
    </row>
    <row r="6" spans="1:13" ht="15" thickBot="1" x14ac:dyDescent="0.35">
      <c r="E6" s="4"/>
    </row>
    <row r="7" spans="1:13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35" t="s">
        <v>35</v>
      </c>
      <c r="F7" s="136"/>
      <c r="G7" s="57"/>
      <c r="H7" s="56"/>
      <c r="I7" s="138" t="s">
        <v>4</v>
      </c>
    </row>
    <row r="8" spans="1:13" ht="15" thickBot="1" x14ac:dyDescent="0.35">
      <c r="A8" s="128"/>
      <c r="B8" s="130"/>
      <c r="C8" s="132"/>
      <c r="D8" s="134"/>
      <c r="E8" s="21" t="s">
        <v>15</v>
      </c>
      <c r="F8" s="14" t="s">
        <v>12</v>
      </c>
      <c r="G8" s="14"/>
      <c r="H8" s="16"/>
      <c r="I8" s="139"/>
    </row>
    <row r="9" spans="1:13" ht="31.5" customHeight="1" x14ac:dyDescent="0.3">
      <c r="A9" s="29">
        <v>1</v>
      </c>
      <c r="B9" s="23" t="s">
        <v>161</v>
      </c>
      <c r="C9" s="31">
        <v>1</v>
      </c>
      <c r="D9" s="24" t="s">
        <v>38</v>
      </c>
      <c r="E9" s="33"/>
      <c r="F9" s="34">
        <f t="shared" ref="F9:F19" si="0">C9*E9</f>
        <v>0</v>
      </c>
      <c r="G9" s="34"/>
      <c r="H9" s="35"/>
      <c r="I9" s="36">
        <f t="shared" ref="I9:I19" si="1">F9+H9</f>
        <v>0</v>
      </c>
    </row>
    <row r="10" spans="1:13" x14ac:dyDescent="0.3">
      <c r="A10" s="19">
        <v>2</v>
      </c>
      <c r="B10" s="23" t="s">
        <v>168</v>
      </c>
      <c r="C10" s="6">
        <v>2</v>
      </c>
      <c r="D10" s="24" t="s">
        <v>7</v>
      </c>
      <c r="E10" s="22"/>
      <c r="F10" s="5">
        <f t="shared" si="0"/>
        <v>0</v>
      </c>
      <c r="G10" s="5"/>
      <c r="H10" s="17"/>
      <c r="I10" s="18">
        <f t="shared" si="1"/>
        <v>0</v>
      </c>
      <c r="M10" s="90"/>
    </row>
    <row r="11" spans="1:13" x14ac:dyDescent="0.3">
      <c r="A11" s="19">
        <v>3</v>
      </c>
      <c r="B11" s="54" t="s">
        <v>169</v>
      </c>
      <c r="C11" s="6">
        <v>1</v>
      </c>
      <c r="D11" s="24" t="s">
        <v>7</v>
      </c>
      <c r="E11" s="22"/>
      <c r="F11" s="5">
        <f t="shared" si="0"/>
        <v>0</v>
      </c>
      <c r="G11" s="5"/>
      <c r="H11" s="17"/>
      <c r="I11" s="18">
        <f t="shared" si="1"/>
        <v>0</v>
      </c>
      <c r="M11" s="90"/>
    </row>
    <row r="12" spans="1:13" ht="28.8" x14ac:dyDescent="0.3">
      <c r="A12" s="19">
        <v>4</v>
      </c>
      <c r="B12" s="23" t="s">
        <v>163</v>
      </c>
      <c r="C12" s="6">
        <v>1</v>
      </c>
      <c r="D12" s="24" t="s">
        <v>7</v>
      </c>
      <c r="E12" s="22"/>
      <c r="F12" s="5">
        <f t="shared" si="0"/>
        <v>0</v>
      </c>
      <c r="G12" s="5"/>
      <c r="H12" s="17"/>
      <c r="I12" s="18">
        <f t="shared" si="1"/>
        <v>0</v>
      </c>
      <c r="M12" s="90"/>
    </row>
    <row r="13" spans="1:13" ht="28.8" x14ac:dyDescent="0.3">
      <c r="A13" s="19">
        <v>5</v>
      </c>
      <c r="B13" s="23" t="s">
        <v>164</v>
      </c>
      <c r="C13" s="6">
        <v>1</v>
      </c>
      <c r="D13" s="24" t="s">
        <v>38</v>
      </c>
      <c r="E13" s="22"/>
      <c r="F13" s="5">
        <f t="shared" si="0"/>
        <v>0</v>
      </c>
      <c r="G13" s="5"/>
      <c r="H13" s="17"/>
      <c r="I13" s="18">
        <f t="shared" si="1"/>
        <v>0</v>
      </c>
      <c r="M13" s="90"/>
    </row>
    <row r="14" spans="1:13" x14ac:dyDescent="0.3">
      <c r="A14" s="19">
        <v>6</v>
      </c>
      <c r="B14" s="23" t="s">
        <v>102</v>
      </c>
      <c r="C14" s="6">
        <v>1</v>
      </c>
      <c r="D14" s="24" t="s">
        <v>7</v>
      </c>
      <c r="E14" s="22"/>
      <c r="F14" s="5">
        <f t="shared" si="0"/>
        <v>0</v>
      </c>
      <c r="G14" s="5"/>
      <c r="H14" s="17"/>
      <c r="I14" s="18">
        <f t="shared" si="1"/>
        <v>0</v>
      </c>
      <c r="M14" s="90"/>
    </row>
    <row r="15" spans="1:13" x14ac:dyDescent="0.3">
      <c r="A15" s="19">
        <v>7</v>
      </c>
      <c r="B15" s="23" t="s">
        <v>103</v>
      </c>
      <c r="C15" s="6">
        <v>1</v>
      </c>
      <c r="D15" s="24" t="s">
        <v>7</v>
      </c>
      <c r="E15" s="22"/>
      <c r="F15" s="5">
        <f t="shared" si="0"/>
        <v>0</v>
      </c>
      <c r="G15" s="5"/>
      <c r="H15" s="17"/>
      <c r="I15" s="18">
        <f t="shared" si="1"/>
        <v>0</v>
      </c>
      <c r="M15" s="90"/>
    </row>
    <row r="16" spans="1:13" x14ac:dyDescent="0.3">
      <c r="A16" s="19">
        <v>8</v>
      </c>
      <c r="B16" s="23" t="s">
        <v>165</v>
      </c>
      <c r="C16" s="6">
        <v>1</v>
      </c>
      <c r="D16" s="24" t="s">
        <v>7</v>
      </c>
      <c r="E16" s="22"/>
      <c r="F16" s="5">
        <f t="shared" si="0"/>
        <v>0</v>
      </c>
      <c r="G16" s="5"/>
      <c r="H16" s="17"/>
      <c r="I16" s="18">
        <f t="shared" si="1"/>
        <v>0</v>
      </c>
      <c r="M16" s="90"/>
    </row>
    <row r="17" spans="1:13" x14ac:dyDescent="0.3">
      <c r="A17" s="19" t="s">
        <v>68</v>
      </c>
      <c r="B17" s="23" t="s">
        <v>104</v>
      </c>
      <c r="C17" s="6">
        <v>2</v>
      </c>
      <c r="D17" s="24" t="s">
        <v>7</v>
      </c>
      <c r="E17" s="22"/>
      <c r="F17" s="5">
        <f t="shared" si="0"/>
        <v>0</v>
      </c>
      <c r="G17" s="5"/>
      <c r="H17" s="17"/>
      <c r="I17" s="18">
        <f t="shared" si="1"/>
        <v>0</v>
      </c>
      <c r="M17" s="90"/>
    </row>
    <row r="18" spans="1:13" x14ac:dyDescent="0.3">
      <c r="A18" s="19">
        <v>10</v>
      </c>
      <c r="B18" s="23" t="s">
        <v>93</v>
      </c>
      <c r="C18" s="6">
        <v>1</v>
      </c>
      <c r="D18" s="24" t="s">
        <v>7</v>
      </c>
      <c r="E18" s="22"/>
      <c r="F18" s="5">
        <f t="shared" si="0"/>
        <v>0</v>
      </c>
      <c r="G18" s="5"/>
      <c r="H18" s="17"/>
      <c r="I18" s="18">
        <f t="shared" si="1"/>
        <v>0</v>
      </c>
      <c r="M18" s="90"/>
    </row>
    <row r="19" spans="1:13" x14ac:dyDescent="0.3">
      <c r="A19" s="19">
        <v>11</v>
      </c>
      <c r="B19" s="23" t="s">
        <v>108</v>
      </c>
      <c r="C19" s="6">
        <v>1</v>
      </c>
      <c r="D19" s="24" t="s">
        <v>7</v>
      </c>
      <c r="E19" s="22"/>
      <c r="F19" s="5">
        <f t="shared" si="0"/>
        <v>0</v>
      </c>
      <c r="G19" s="5"/>
      <c r="H19" s="17"/>
      <c r="I19" s="18">
        <f t="shared" si="1"/>
        <v>0</v>
      </c>
      <c r="M19" s="90"/>
    </row>
    <row r="20" spans="1:13" x14ac:dyDescent="0.3">
      <c r="A20" s="19"/>
      <c r="B20" s="23"/>
      <c r="C20" s="6"/>
      <c r="D20" s="24"/>
      <c r="E20" s="22"/>
      <c r="F20" s="5" t="s">
        <v>66</v>
      </c>
      <c r="G20" s="5"/>
      <c r="H20" s="17"/>
      <c r="I20" s="18"/>
    </row>
    <row r="21" spans="1:13" ht="29.4" thickBot="1" x14ac:dyDescent="0.35">
      <c r="A21" s="19"/>
      <c r="B21" s="120" t="s">
        <v>167</v>
      </c>
      <c r="C21" s="6"/>
      <c r="D21" s="24"/>
      <c r="E21" s="22"/>
      <c r="F21" s="5"/>
      <c r="G21" s="5"/>
      <c r="H21" s="17"/>
      <c r="I21" s="18"/>
    </row>
    <row r="22" spans="1:13" ht="15" thickBot="1" x14ac:dyDescent="0.35">
      <c r="A22" s="20"/>
      <c r="B22" s="25" t="s">
        <v>37</v>
      </c>
      <c r="C22" s="12"/>
      <c r="D22" s="26"/>
      <c r="E22" s="43"/>
      <c r="F22" s="44">
        <f>SUM(F9:F21)</f>
        <v>0</v>
      </c>
      <c r="G22" s="45"/>
      <c r="H22" s="46">
        <f>SUM(H9:H21)</f>
        <v>0</v>
      </c>
      <c r="I22" s="47">
        <f>SUM(I9:I21)</f>
        <v>0</v>
      </c>
    </row>
  </sheetData>
  <mergeCells count="6">
    <mergeCell ref="I7:I8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23"/>
  <sheetViews>
    <sheetView tabSelected="1" zoomScale="125" zoomScaleNormal="125" workbookViewId="0">
      <selection activeCell="B36" sqref="B36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27"/>
      <c r="B2" s="27" t="s">
        <v>79</v>
      </c>
      <c r="C2" t="s">
        <v>47</v>
      </c>
      <c r="E2" s="3" t="s">
        <v>89</v>
      </c>
      <c r="H2" s="13" t="s">
        <v>52</v>
      </c>
      <c r="I2" s="1" t="s">
        <v>51</v>
      </c>
    </row>
    <row r="3" spans="1:9" x14ac:dyDescent="0.3">
      <c r="C3" t="s">
        <v>48</v>
      </c>
      <c r="E3" s="3" t="s">
        <v>90</v>
      </c>
      <c r="H3" s="13" t="s">
        <v>53</v>
      </c>
      <c r="I3" s="15">
        <f>'Souhrn nákladů za stavbu'!I3</f>
        <v>44804</v>
      </c>
    </row>
    <row r="4" spans="1:9" ht="17.399999999999999" x14ac:dyDescent="0.3">
      <c r="B4" s="73" t="s">
        <v>87</v>
      </c>
      <c r="C4" t="s">
        <v>50</v>
      </c>
      <c r="E4" s="3" t="s">
        <v>92</v>
      </c>
      <c r="H4" s="13" t="s">
        <v>54</v>
      </c>
      <c r="I4" s="1" t="str">
        <f>'Souhrn nákladů za stavbu'!I4</f>
        <v>Petr Pospíšil</v>
      </c>
    </row>
    <row r="5" spans="1:9" ht="18" x14ac:dyDescent="0.35">
      <c r="A5" s="27"/>
      <c r="B5" s="74" t="s">
        <v>88</v>
      </c>
      <c r="C5" t="s">
        <v>49</v>
      </c>
      <c r="E5" s="27" t="s">
        <v>8</v>
      </c>
      <c r="H5" s="13" t="s">
        <v>55</v>
      </c>
      <c r="I5" s="58">
        <v>5</v>
      </c>
    </row>
    <row r="6" spans="1:9" ht="15" thickBot="1" x14ac:dyDescent="0.35">
      <c r="E6" s="4"/>
    </row>
    <row r="7" spans="1:9" x14ac:dyDescent="0.3">
      <c r="A7" s="127" t="s">
        <v>0</v>
      </c>
      <c r="B7" s="129" t="s">
        <v>1</v>
      </c>
      <c r="C7" s="131" t="s">
        <v>2</v>
      </c>
      <c r="D7" s="133" t="s">
        <v>3</v>
      </c>
      <c r="E7" s="135" t="s">
        <v>13</v>
      </c>
      <c r="F7" s="136"/>
      <c r="G7" s="57"/>
      <c r="H7" s="56"/>
      <c r="I7" s="122" t="s">
        <v>4</v>
      </c>
    </row>
    <row r="8" spans="1:9" ht="15" thickBot="1" x14ac:dyDescent="0.35">
      <c r="A8" s="128"/>
      <c r="B8" s="130"/>
      <c r="C8" s="132"/>
      <c r="D8" s="134"/>
      <c r="E8" s="21" t="s">
        <v>15</v>
      </c>
      <c r="F8" s="14" t="s">
        <v>12</v>
      </c>
      <c r="G8" s="14"/>
      <c r="H8" s="16"/>
      <c r="I8" s="123"/>
    </row>
    <row r="9" spans="1:9" ht="24" customHeight="1" x14ac:dyDescent="0.3">
      <c r="A9" s="29">
        <v>1</v>
      </c>
      <c r="B9" s="55" t="s">
        <v>25</v>
      </c>
      <c r="C9" s="31">
        <v>3</v>
      </c>
      <c r="D9" s="32" t="s">
        <v>7</v>
      </c>
      <c r="E9" s="33"/>
      <c r="F9" s="34">
        <f t="shared" ref="F9:F22" si="0">C9*E9</f>
        <v>0</v>
      </c>
      <c r="G9" s="34"/>
      <c r="H9" s="35"/>
      <c r="I9" s="36">
        <f t="shared" ref="I9:I22" si="1">F9+H9</f>
        <v>0</v>
      </c>
    </row>
    <row r="10" spans="1:9" x14ac:dyDescent="0.3">
      <c r="A10" s="19">
        <v>2</v>
      </c>
      <c r="B10" s="23" t="s">
        <v>26</v>
      </c>
      <c r="C10" s="6">
        <v>5</v>
      </c>
      <c r="D10" s="24" t="s">
        <v>7</v>
      </c>
      <c r="E10" s="22"/>
      <c r="F10" s="5">
        <f t="shared" si="0"/>
        <v>0</v>
      </c>
      <c r="G10" s="5"/>
      <c r="H10" s="17"/>
      <c r="I10" s="18">
        <f t="shared" si="1"/>
        <v>0</v>
      </c>
    </row>
    <row r="11" spans="1:9" x14ac:dyDescent="0.3">
      <c r="A11" s="19">
        <v>3</v>
      </c>
      <c r="B11" s="23" t="s">
        <v>27</v>
      </c>
      <c r="C11" s="6">
        <v>5</v>
      </c>
      <c r="D11" s="24" t="s">
        <v>7</v>
      </c>
      <c r="E11" s="22"/>
      <c r="F11" s="5">
        <f t="shared" si="0"/>
        <v>0</v>
      </c>
      <c r="G11" s="5"/>
      <c r="H11" s="17"/>
      <c r="I11" s="18">
        <f t="shared" si="1"/>
        <v>0</v>
      </c>
    </row>
    <row r="12" spans="1:9" x14ac:dyDescent="0.3">
      <c r="A12" s="19">
        <v>4</v>
      </c>
      <c r="B12" s="23" t="s">
        <v>28</v>
      </c>
      <c r="C12" s="6">
        <v>3</v>
      </c>
      <c r="D12" s="24" t="s">
        <v>7</v>
      </c>
      <c r="E12" s="22"/>
      <c r="F12" s="5">
        <f t="shared" si="0"/>
        <v>0</v>
      </c>
      <c r="G12" s="5"/>
      <c r="H12" s="17"/>
      <c r="I12" s="18">
        <f t="shared" si="1"/>
        <v>0</v>
      </c>
    </row>
    <row r="13" spans="1:9" x14ac:dyDescent="0.3">
      <c r="A13" s="19">
        <v>5</v>
      </c>
      <c r="B13" s="23" t="s">
        <v>29</v>
      </c>
      <c r="C13" s="6">
        <v>5</v>
      </c>
      <c r="D13" s="24" t="s">
        <v>7</v>
      </c>
      <c r="E13" s="22"/>
      <c r="F13" s="5">
        <f t="shared" si="0"/>
        <v>0</v>
      </c>
      <c r="G13" s="5"/>
      <c r="H13" s="17"/>
      <c r="I13" s="18">
        <f t="shared" si="1"/>
        <v>0</v>
      </c>
    </row>
    <row r="14" spans="1:9" x14ac:dyDescent="0.3">
      <c r="A14" s="19">
        <v>6</v>
      </c>
      <c r="B14" s="54" t="s">
        <v>30</v>
      </c>
      <c r="C14" s="6">
        <v>5</v>
      </c>
      <c r="D14" s="24" t="s">
        <v>7</v>
      </c>
      <c r="E14" s="22"/>
      <c r="F14" s="5">
        <f t="shared" si="0"/>
        <v>0</v>
      </c>
      <c r="G14" s="5"/>
      <c r="H14" s="17"/>
      <c r="I14" s="18">
        <f t="shared" si="1"/>
        <v>0</v>
      </c>
    </row>
    <row r="15" spans="1:9" x14ac:dyDescent="0.3">
      <c r="A15" s="19">
        <v>7</v>
      </c>
      <c r="B15" s="23" t="s">
        <v>31</v>
      </c>
      <c r="C15" s="6">
        <v>5</v>
      </c>
      <c r="D15" s="24" t="s">
        <v>7</v>
      </c>
      <c r="E15" s="22"/>
      <c r="F15" s="5">
        <f t="shared" si="0"/>
        <v>0</v>
      </c>
      <c r="G15" s="5"/>
      <c r="H15" s="17"/>
      <c r="I15" s="18">
        <f t="shared" si="1"/>
        <v>0</v>
      </c>
    </row>
    <row r="16" spans="1:9" x14ac:dyDescent="0.3">
      <c r="A16" s="19">
        <v>8</v>
      </c>
      <c r="B16" s="23" t="s">
        <v>32</v>
      </c>
      <c r="C16" s="6">
        <v>2</v>
      </c>
      <c r="D16" s="24" t="s">
        <v>7</v>
      </c>
      <c r="E16" s="22"/>
      <c r="F16" s="5">
        <f t="shared" si="0"/>
        <v>0</v>
      </c>
      <c r="G16" s="5"/>
      <c r="H16" s="17"/>
      <c r="I16" s="18">
        <f t="shared" si="1"/>
        <v>0</v>
      </c>
    </row>
    <row r="17" spans="1:9" x14ac:dyDescent="0.3">
      <c r="A17" s="19">
        <v>9</v>
      </c>
      <c r="B17" s="23" t="s">
        <v>33</v>
      </c>
      <c r="C17" s="6">
        <v>2</v>
      </c>
      <c r="D17" s="24" t="s">
        <v>7</v>
      </c>
      <c r="E17" s="22"/>
      <c r="F17" s="5">
        <f t="shared" si="0"/>
        <v>0</v>
      </c>
      <c r="G17" s="5"/>
      <c r="H17" s="17"/>
      <c r="I17" s="18">
        <f t="shared" si="1"/>
        <v>0</v>
      </c>
    </row>
    <row r="18" spans="1:9" x14ac:dyDescent="0.3">
      <c r="A18" s="19">
        <v>10</v>
      </c>
      <c r="B18" s="23" t="s">
        <v>34</v>
      </c>
      <c r="C18" s="6">
        <v>2</v>
      </c>
      <c r="D18" s="24" t="s">
        <v>7</v>
      </c>
      <c r="E18" s="22"/>
      <c r="F18" s="5">
        <f t="shared" si="0"/>
        <v>0</v>
      </c>
      <c r="G18" s="5"/>
      <c r="H18" s="17"/>
      <c r="I18" s="18">
        <f t="shared" si="1"/>
        <v>0</v>
      </c>
    </row>
    <row r="19" spans="1:9" x14ac:dyDescent="0.3">
      <c r="A19" s="19">
        <v>11</v>
      </c>
      <c r="B19" s="23" t="s">
        <v>74</v>
      </c>
      <c r="C19" s="6">
        <v>9</v>
      </c>
      <c r="D19" s="24" t="s">
        <v>7</v>
      </c>
      <c r="E19" s="22"/>
      <c r="F19" s="5">
        <f t="shared" si="0"/>
        <v>0</v>
      </c>
      <c r="G19" s="5"/>
      <c r="H19" s="17"/>
      <c r="I19" s="18">
        <f t="shared" si="1"/>
        <v>0</v>
      </c>
    </row>
    <row r="20" spans="1:9" x14ac:dyDescent="0.3">
      <c r="A20" s="19">
        <v>12</v>
      </c>
      <c r="B20" s="23" t="s">
        <v>46</v>
      </c>
      <c r="C20" s="6">
        <v>3</v>
      </c>
      <c r="D20" s="24" t="s">
        <v>7</v>
      </c>
      <c r="E20" s="22"/>
      <c r="F20" s="5">
        <f t="shared" si="0"/>
        <v>0</v>
      </c>
      <c r="G20" s="5"/>
      <c r="H20" s="17"/>
      <c r="I20" s="18">
        <f t="shared" si="1"/>
        <v>0</v>
      </c>
    </row>
    <row r="21" spans="1:9" x14ac:dyDescent="0.3">
      <c r="A21" s="19">
        <v>13</v>
      </c>
      <c r="B21" s="23" t="s">
        <v>45</v>
      </c>
      <c r="C21" s="6">
        <v>2</v>
      </c>
      <c r="D21" s="24" t="s">
        <v>7</v>
      </c>
      <c r="E21" s="22"/>
      <c r="F21" s="5">
        <f t="shared" si="0"/>
        <v>0</v>
      </c>
      <c r="G21" s="5"/>
      <c r="H21" s="17"/>
      <c r="I21" s="18">
        <f t="shared" si="1"/>
        <v>0</v>
      </c>
    </row>
    <row r="22" spans="1:9" ht="15" thickBot="1" x14ac:dyDescent="0.35">
      <c r="A22" s="19">
        <v>14</v>
      </c>
      <c r="B22" s="23" t="s">
        <v>75</v>
      </c>
      <c r="C22" s="6">
        <v>2</v>
      </c>
      <c r="D22" s="24" t="s">
        <v>7</v>
      </c>
      <c r="E22" s="22"/>
      <c r="F22" s="5">
        <f t="shared" si="0"/>
        <v>0</v>
      </c>
      <c r="G22" s="5"/>
      <c r="H22" s="17"/>
      <c r="I22" s="18">
        <f t="shared" si="1"/>
        <v>0</v>
      </c>
    </row>
    <row r="23" spans="1:9" ht="15" thickBot="1" x14ac:dyDescent="0.35">
      <c r="A23" s="20"/>
      <c r="B23" s="25" t="s">
        <v>37</v>
      </c>
      <c r="C23" s="12"/>
      <c r="D23" s="26"/>
      <c r="E23" s="43"/>
      <c r="F23" s="44">
        <f>SUM(F9:F22)</f>
        <v>0</v>
      </c>
      <c r="G23" s="45"/>
      <c r="H23" s="46">
        <f>SUM(H9:H22)</f>
        <v>0</v>
      </c>
      <c r="I23" s="47">
        <f>SUM(I9:I22)</f>
        <v>0</v>
      </c>
    </row>
  </sheetData>
  <mergeCells count="6">
    <mergeCell ref="I7:I8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Souhrn nákladů za stavbu</vt:lpstr>
      <vt:lpstr>1.Demontáž technologie TS1</vt:lpstr>
      <vt:lpstr>2-Úprava TS1-technilogie_M+P </vt:lpstr>
      <vt:lpstr>3-Uzemnění, elektroinstalac_M+P</vt:lpstr>
      <vt:lpstr>4-Dodávky technologie</vt:lpstr>
      <vt:lpstr>5-Doplňkový materiál</vt:lpstr>
      <vt:lpstr>'1.Demontáž technologie TS1'!Oblast_tisku</vt:lpstr>
      <vt:lpstr>'2-Úprava TS1-technilogie_M+P '!Oblast_tisku</vt:lpstr>
      <vt:lpstr>'3-Uzemnění, elektroinstalac_M+P'!Oblast_tisku</vt:lpstr>
      <vt:lpstr>'4-Dodávky technologie'!Oblast_tisku</vt:lpstr>
      <vt:lpstr>'5-Doplňkový materiál'!Oblast_tisku</vt:lpstr>
      <vt:lpstr>'Souhrn nákladů za stavbu'!Oblast_tisku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Kučera</dc:creator>
  <cp:lastModifiedBy>Milan</cp:lastModifiedBy>
  <cp:lastPrinted>2022-09-11T18:54:38Z</cp:lastPrinted>
  <dcterms:created xsi:type="dcterms:W3CDTF">2015-04-16T12:30:20Z</dcterms:created>
  <dcterms:modified xsi:type="dcterms:W3CDTF">2022-11-23T13:52:34Z</dcterms:modified>
</cp:coreProperties>
</file>